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https://kpmgindia365-my.sharepoint.com/personal/tapandeka_kpmg_com/Documents/Desktop/ACAB RFP - Infra &amp; SI/Infrastructure procurement RFP/ACAB Infra procurement RFP/Version 9_12-07-2024/Copy sent by KPMG to bank/"/>
    </mc:Choice>
  </mc:AlternateContent>
  <xr:revisionPtr revIDLastSave="21" documentId="11_62D3D81F9886065C29B4384D2E95D11B8DAA5350" xr6:coauthVersionLast="47" xr6:coauthVersionMax="47" xr10:uidLastSave="{5CCC32F1-8D27-45C3-A62C-6EE2DD6D94F3}"/>
  <bookViews>
    <workbookView xWindow="-110" yWindow="-110" windowWidth="19420" windowHeight="11500" tabRatio="851" activeTab="9" xr2:uid="{00000000-000D-0000-FFFF-FFFF00000000}"/>
  </bookViews>
  <sheets>
    <sheet name="Instructions" sheetId="1" r:id="rId1"/>
    <sheet name="Summary" sheetId="7" r:id="rId2"/>
    <sheet name="Detailed Summary " sheetId="4" state="hidden" r:id="rId3"/>
    <sheet name="Hardware" sheetId="14" r:id="rId4"/>
    <sheet name="Inst charges" sheetId="26" r:id="rId5"/>
    <sheet name="Application cost" sheetId="16" r:id="rId6"/>
    <sheet name="OS license" sheetId="29" r:id="rId7"/>
    <sheet name="Branch Peripherals" sheetId="36" r:id="rId8"/>
    <sheet name="AMC ATS cost" sheetId="35" r:id="rId9"/>
    <sheet name="Buyback" sheetId="34" r:id="rId10"/>
  </sheets>
  <definedNames>
    <definedName name="_xlnm.Print_Area" localSheetId="8">'AMC ATS cost'!$A$1:$H$31</definedName>
    <definedName name="_xlnm.Print_Area" localSheetId="5">'Application cost'!$A$1:$I$21</definedName>
    <definedName name="_xlnm.Print_Area" localSheetId="7">'Branch Peripherals'!$A$1:$M$16</definedName>
    <definedName name="_xlnm.Print_Area" localSheetId="2">'Detailed Summary '!$C$2:$O$59</definedName>
    <definedName name="_xlnm.Print_Area" localSheetId="3">Hardware!$A$1:$M$63</definedName>
    <definedName name="_xlnm.Print_Area" localSheetId="4">'Inst charges'!$A$1:$F$52</definedName>
    <definedName name="_xlnm.Print_Area" localSheetId="0">Instructions!$A$1:$B$21</definedName>
    <definedName name="_xlnm.Print_Area" localSheetId="6">'OS license'!$A$1:$U$13</definedName>
    <definedName name="_xlnm.Print_Area" localSheetId="1">Summary!$A$1:$C$18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34" l="1"/>
  <c r="C12" i="7" s="1"/>
  <c r="R15" i="35"/>
  <c r="S15" i="35"/>
  <c r="O15" i="35"/>
  <c r="L15" i="35"/>
  <c r="I15" i="35"/>
  <c r="F15" i="35"/>
  <c r="L10" i="36"/>
  <c r="I10" i="36"/>
  <c r="F10" i="36"/>
  <c r="M10" i="36" s="1"/>
  <c r="M9" i="36"/>
  <c r="L9" i="36"/>
  <c r="I9" i="36"/>
  <c r="F9" i="36"/>
  <c r="L8" i="36"/>
  <c r="I8" i="36"/>
  <c r="F8" i="36"/>
  <c r="M8" i="36" s="1"/>
  <c r="L7" i="36"/>
  <c r="I7" i="36"/>
  <c r="F7" i="36"/>
  <c r="M7" i="36" s="1"/>
  <c r="L6" i="36"/>
  <c r="I6" i="36"/>
  <c r="F6" i="36"/>
  <c r="M6" i="36" s="1"/>
  <c r="M5" i="36"/>
  <c r="L5" i="36"/>
  <c r="L11" i="36" s="1"/>
  <c r="I5" i="36"/>
  <c r="I11" i="36" s="1"/>
  <c r="F5" i="36"/>
  <c r="F11" i="36" l="1"/>
  <c r="M11" i="36"/>
  <c r="M12" i="36" s="1"/>
  <c r="C9" i="7" s="1"/>
  <c r="R26" i="35"/>
  <c r="O26" i="35"/>
  <c r="L26" i="35"/>
  <c r="I26" i="35"/>
  <c r="F26" i="35"/>
  <c r="R25" i="35"/>
  <c r="O25" i="35"/>
  <c r="L25" i="35"/>
  <c r="I25" i="35"/>
  <c r="R24" i="35"/>
  <c r="O24" i="35"/>
  <c r="L24" i="35"/>
  <c r="I24" i="35"/>
  <c r="F24" i="35"/>
  <c r="R23" i="35"/>
  <c r="O23" i="35"/>
  <c r="L23" i="35"/>
  <c r="I23" i="35"/>
  <c r="F23" i="35"/>
  <c r="R18" i="35"/>
  <c r="O18" i="35"/>
  <c r="L18" i="35"/>
  <c r="I18" i="35"/>
  <c r="F18" i="35"/>
  <c r="R17" i="35"/>
  <c r="O17" i="35"/>
  <c r="L17" i="35"/>
  <c r="I17" i="35"/>
  <c r="F17" i="35"/>
  <c r="R16" i="35"/>
  <c r="O16" i="35"/>
  <c r="L16" i="35"/>
  <c r="I16" i="35"/>
  <c r="F16" i="35"/>
  <c r="R14" i="35"/>
  <c r="O14" i="35"/>
  <c r="L14" i="35"/>
  <c r="I14" i="35"/>
  <c r="F14" i="35"/>
  <c r="R13" i="35"/>
  <c r="S13" i="35" s="1"/>
  <c r="O13" i="35"/>
  <c r="L13" i="35"/>
  <c r="I13" i="35"/>
  <c r="F13" i="35"/>
  <c r="R12" i="35"/>
  <c r="O12" i="35"/>
  <c r="L12" i="35"/>
  <c r="I12" i="35"/>
  <c r="F12" i="35"/>
  <c r="R11" i="35"/>
  <c r="O11" i="35"/>
  <c r="L11" i="35"/>
  <c r="I11" i="35"/>
  <c r="F11" i="35"/>
  <c r="R10" i="35"/>
  <c r="O10" i="35"/>
  <c r="L10" i="35"/>
  <c r="I10" i="35"/>
  <c r="F10" i="35"/>
  <c r="R9" i="35"/>
  <c r="O9" i="35"/>
  <c r="L9" i="35"/>
  <c r="I9" i="35"/>
  <c r="F9" i="35"/>
  <c r="R8" i="35"/>
  <c r="O8" i="35"/>
  <c r="L8" i="35"/>
  <c r="I8" i="35"/>
  <c r="F8" i="35"/>
  <c r="R7" i="35"/>
  <c r="O7" i="35"/>
  <c r="L7" i="35"/>
  <c r="I7" i="35"/>
  <c r="F7" i="35"/>
  <c r="R6" i="35"/>
  <c r="O6" i="35"/>
  <c r="L6" i="35"/>
  <c r="I6" i="35"/>
  <c r="F6" i="35"/>
  <c r="R5" i="35"/>
  <c r="O5" i="35"/>
  <c r="L5" i="35"/>
  <c r="I5" i="35"/>
  <c r="F5" i="35"/>
  <c r="R4" i="35"/>
  <c r="O4" i="35"/>
  <c r="L4" i="35"/>
  <c r="I4" i="35"/>
  <c r="F4" i="35"/>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6" i="26"/>
  <c r="F35" i="26"/>
  <c r="F13" i="26"/>
  <c r="F12" i="26"/>
  <c r="M50" i="14"/>
  <c r="L37" i="14"/>
  <c r="M37" i="14" s="1"/>
  <c r="I37" i="14"/>
  <c r="F37" i="14"/>
  <c r="L13" i="14"/>
  <c r="I13" i="14"/>
  <c r="F13" i="14"/>
  <c r="M13" i="14" s="1"/>
  <c r="I36" i="14"/>
  <c r="F36" i="14"/>
  <c r="M36" i="14" s="1"/>
  <c r="L11" i="14"/>
  <c r="I12" i="14"/>
  <c r="F12" i="14"/>
  <c r="L19" i="14"/>
  <c r="I19" i="14"/>
  <c r="F19" i="14"/>
  <c r="F45" i="26"/>
  <c r="F46" i="26"/>
  <c r="L46" i="14"/>
  <c r="L47" i="14"/>
  <c r="I46" i="14"/>
  <c r="I47" i="14"/>
  <c r="F46" i="14"/>
  <c r="F47" i="14"/>
  <c r="S12" i="35" l="1"/>
  <c r="S14" i="35"/>
  <c r="S23" i="35"/>
  <c r="S10" i="35"/>
  <c r="S17" i="35"/>
  <c r="S5" i="35"/>
  <c r="S4" i="35"/>
  <c r="S24" i="35"/>
  <c r="S27" i="35" s="1"/>
  <c r="C11" i="7" s="1"/>
  <c r="S7" i="35"/>
  <c r="S18" i="35"/>
  <c r="S9" i="35"/>
  <c r="S11" i="35"/>
  <c r="S16" i="35"/>
  <c r="S8" i="35"/>
  <c r="S26" i="35"/>
  <c r="S6" i="35"/>
  <c r="S25" i="35"/>
  <c r="M19" i="14"/>
  <c r="M12" i="14"/>
  <c r="M47" i="14"/>
  <c r="M46" i="14"/>
  <c r="F25" i="26"/>
  <c r="F26" i="26"/>
  <c r="S19" i="35" l="1"/>
  <c r="C10" i="7" s="1"/>
  <c r="L26" i="14"/>
  <c r="L27" i="14"/>
  <c r="I26" i="14"/>
  <c r="I27" i="14"/>
  <c r="F26" i="14"/>
  <c r="F27" i="14"/>
  <c r="M27" i="14" l="1"/>
  <c r="M26" i="14"/>
  <c r="S14" i="16"/>
  <c r="P14" i="16"/>
  <c r="M14" i="16"/>
  <c r="J14" i="16"/>
  <c r="G14" i="16"/>
  <c r="T14" i="16" s="1"/>
  <c r="G6" i="16"/>
  <c r="L17" i="14"/>
  <c r="I17" i="14"/>
  <c r="F17" i="14"/>
  <c r="M12" i="16"/>
  <c r="G8" i="29"/>
  <c r="G7" i="29"/>
  <c r="G6" i="29"/>
  <c r="G5" i="29"/>
  <c r="G4" i="29"/>
  <c r="G9" i="29" s="1"/>
  <c r="C8" i="7" s="1"/>
  <c r="S13" i="16"/>
  <c r="P13" i="16"/>
  <c r="M13" i="16"/>
  <c r="J13" i="16"/>
  <c r="G13" i="16"/>
  <c r="G5" i="16"/>
  <c r="S15" i="16"/>
  <c r="P15" i="16"/>
  <c r="M15" i="16"/>
  <c r="J15" i="16"/>
  <c r="G15" i="16"/>
  <c r="S12" i="16"/>
  <c r="P12" i="16"/>
  <c r="J12" i="16"/>
  <c r="G12" i="16"/>
  <c r="F31" i="26"/>
  <c r="F32" i="26"/>
  <c r="F33" i="26"/>
  <c r="F34" i="26"/>
  <c r="F37" i="26"/>
  <c r="F38" i="26"/>
  <c r="F39" i="26"/>
  <c r="F40" i="26"/>
  <c r="F41" i="26"/>
  <c r="F42" i="26"/>
  <c r="F43" i="26"/>
  <c r="F44" i="26"/>
  <c r="F47" i="26"/>
  <c r="F30" i="26"/>
  <c r="F7" i="26"/>
  <c r="F8" i="26"/>
  <c r="F9" i="26"/>
  <c r="F10" i="26"/>
  <c r="F11" i="26"/>
  <c r="F14" i="26"/>
  <c r="F15" i="26"/>
  <c r="F16" i="26"/>
  <c r="F17" i="26"/>
  <c r="F18" i="26"/>
  <c r="F19" i="26"/>
  <c r="F20" i="26"/>
  <c r="F21" i="26"/>
  <c r="F22" i="26"/>
  <c r="F23" i="26"/>
  <c r="F24" i="26"/>
  <c r="F27" i="26"/>
  <c r="L45" i="14"/>
  <c r="I45" i="14"/>
  <c r="F45" i="14"/>
  <c r="L25" i="14"/>
  <c r="I25" i="14"/>
  <c r="F25" i="14"/>
  <c r="L48" i="14"/>
  <c r="I48" i="14"/>
  <c r="F48" i="14"/>
  <c r="L44" i="14"/>
  <c r="I44" i="14"/>
  <c r="F44" i="14"/>
  <c r="L43" i="14"/>
  <c r="I43" i="14"/>
  <c r="F43" i="14"/>
  <c r="L42" i="14"/>
  <c r="I42" i="14"/>
  <c r="F42" i="14"/>
  <c r="L41" i="14"/>
  <c r="I41" i="14"/>
  <c r="F41" i="14"/>
  <c r="L40" i="14"/>
  <c r="I40" i="14"/>
  <c r="F40" i="14"/>
  <c r="L39" i="14"/>
  <c r="I39" i="14"/>
  <c r="F39" i="14"/>
  <c r="L38" i="14"/>
  <c r="I38" i="14"/>
  <c r="F38" i="14"/>
  <c r="L35" i="14"/>
  <c r="I35" i="14"/>
  <c r="F35" i="14"/>
  <c r="L34" i="14"/>
  <c r="I34" i="14"/>
  <c r="F34" i="14"/>
  <c r="L33" i="14"/>
  <c r="I33" i="14"/>
  <c r="F33" i="14"/>
  <c r="L32" i="14"/>
  <c r="I32" i="14"/>
  <c r="F32" i="14"/>
  <c r="L18" i="14"/>
  <c r="I18" i="14"/>
  <c r="F18" i="14"/>
  <c r="L28" i="14"/>
  <c r="I28" i="14"/>
  <c r="F28" i="14"/>
  <c r="L24" i="14"/>
  <c r="I24" i="14"/>
  <c r="F24" i="14"/>
  <c r="L23" i="14"/>
  <c r="I23" i="14"/>
  <c r="F23" i="14"/>
  <c r="L22" i="14"/>
  <c r="I22" i="14"/>
  <c r="F22" i="14"/>
  <c r="L21" i="14"/>
  <c r="I21" i="14"/>
  <c r="F21" i="14"/>
  <c r="L20" i="14"/>
  <c r="I20" i="14"/>
  <c r="F20" i="14"/>
  <c r="L16" i="14"/>
  <c r="I16" i="14"/>
  <c r="F16" i="14"/>
  <c r="L15" i="14"/>
  <c r="I15" i="14"/>
  <c r="F15" i="14"/>
  <c r="L14" i="14"/>
  <c r="I14" i="14"/>
  <c r="F14" i="14"/>
  <c r="M34" i="14" l="1"/>
  <c r="M17" i="14"/>
  <c r="M35" i="14"/>
  <c r="M48" i="14"/>
  <c r="M15" i="14"/>
  <c r="M45" i="14"/>
  <c r="M18" i="14"/>
  <c r="T12" i="16"/>
  <c r="F48" i="26"/>
  <c r="M40" i="14"/>
  <c r="M33" i="14"/>
  <c r="M43" i="14"/>
  <c r="M38" i="14"/>
  <c r="M25" i="14"/>
  <c r="T13" i="16"/>
  <c r="T15" i="16"/>
  <c r="M24" i="14"/>
  <c r="M41" i="14"/>
  <c r="M44" i="14"/>
  <c r="M39" i="14"/>
  <c r="M42" i="14"/>
  <c r="M16" i="14"/>
  <c r="M32" i="14"/>
  <c r="M22" i="14"/>
  <c r="M23" i="14"/>
  <c r="M21" i="14"/>
  <c r="M14" i="14"/>
  <c r="M28" i="14"/>
  <c r="M20" i="14"/>
  <c r="T16" i="16" l="1"/>
  <c r="C7" i="7" s="1"/>
  <c r="L8" i="14"/>
  <c r="I8" i="14"/>
  <c r="F8" i="14"/>
  <c r="G7" i="16"/>
  <c r="G4" i="16"/>
  <c r="I11" i="14"/>
  <c r="F11" i="14"/>
  <c r="M11" i="14" s="1"/>
  <c r="L10" i="14"/>
  <c r="I10" i="14"/>
  <c r="F10" i="14"/>
  <c r="L9" i="14"/>
  <c r="I9" i="14"/>
  <c r="F9" i="14"/>
  <c r="L7" i="14"/>
  <c r="I7" i="14"/>
  <c r="F7" i="14"/>
  <c r="L6" i="14"/>
  <c r="I6" i="14"/>
  <c r="F6" i="14"/>
  <c r="F6" i="26"/>
  <c r="F28" i="26" s="1"/>
  <c r="F49" i="26" s="1"/>
  <c r="C5" i="7" s="1"/>
  <c r="L31" i="14"/>
  <c r="L49" i="14" s="1"/>
  <c r="I31" i="14"/>
  <c r="I49" i="14" s="1"/>
  <c r="F31" i="14"/>
  <c r="F49" i="14" s="1"/>
  <c r="G8" i="16" l="1"/>
  <c r="C6" i="7" s="1"/>
  <c r="I29" i="14"/>
  <c r="F29" i="14"/>
  <c r="L29" i="14"/>
  <c r="M6" i="14"/>
  <c r="M9" i="14"/>
  <c r="M8" i="14"/>
  <c r="M31" i="14"/>
  <c r="M49" i="14" s="1"/>
  <c r="M10" i="14"/>
  <c r="M7" i="14"/>
  <c r="M29" i="14" l="1"/>
  <c r="C4" i="7" s="1"/>
  <c r="C13" i="7" s="1"/>
</calcChain>
</file>

<file path=xl/sharedStrings.xml><?xml version="1.0" encoding="utf-8"?>
<sst xmlns="http://schemas.openxmlformats.org/spreadsheetml/2006/main" count="573" uniqueCount="289">
  <si>
    <t>Guidelines</t>
  </si>
  <si>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</si>
  <si>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</si>
  <si>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</si>
  <si>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</si>
  <si>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</si>
  <si>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</si>
  <si>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</si>
  <si>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</si>
  <si>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</si>
  <si>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</si>
  <si>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</si>
  <si>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</si>
  <si>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</si>
  <si>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</si>
  <si>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</si>
  <si>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</si>
  <si>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</si>
  <si>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</si>
  <si>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</si>
  <si>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</si>
  <si>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</si>
  <si>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</si>
  <si>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</si>
  <si>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</si>
  <si>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</si>
  <si>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</si>
  <si>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</si>
  <si>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</si>
  <si>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</si>
  <si>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</si>
  <si>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</si>
  <si>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</si>
  <si>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</si>
  <si>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</si>
  <si>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</si>
  <si>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</si>
  <si>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</si>
  <si>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</si>
  <si>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</si>
  <si>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</si>
  <si>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</si>
  <si>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</si>
  <si>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</si>
  <si>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</si>
  <si>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</si>
  <si>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</si>
  <si>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</si>
  <si>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</si>
  <si>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</si>
  <si>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</si>
  <si>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</si>
  <si>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</si>
  <si>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</si>
  <si>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</si>
  <si>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</si>
  <si>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</si>
  <si>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</si>
  <si>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</si>
  <si>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</si>
  <si>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</si>
  <si>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</si>
  <si>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</si>
  <si>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</si>
  <si>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</si>
  <si>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</si>
  <si>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</si>
  <si>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</si>
  <si>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 xml:space="preserve"> All monetary figures are to be quoted in Indian Rupees (INR) only.</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</si>
  <si>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</si>
  <si>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</si>
  <si>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</si>
  <si>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</si>
  <si>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</si>
  <si>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</si>
  <si>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</si>
  <si>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</si>
  <si>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</si>
  <si>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</si>
  <si>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</si>
  <si>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</si>
  <si>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</si>
  <si>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</si>
  <si>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</si>
  <si>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</si>
  <si>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</si>
  <si>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The bidder is expected to quote the costs for all items required for fully complying with the requirements of the RFP and the addenda in the respective sections of the price bid. The prices for the respective sections would be deemed to include all components required to successfully utilise the solution.</t>
  </si>
  <si>
    <t>Bank is not responsible for any arithmetic errors in the commercial bid details sheet committed by the shortlisted bidders, however, if there are any computational errors the Bank will evaluate the Bid as per provisions contained under RFP document.</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</si>
  <si>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</si>
  <si>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</si>
  <si>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</si>
  <si>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 xml:space="preserve">The Bidders should quote as per the format of Bill of Material ONLY and a masked replica of the Bill of Material should be enclosed in the technical bid. 
</t>
  </si>
  <si>
    <t>The Bidder should to the extent possible stick to the same structure of the Bill of Material. Hence the Bank does not expect the bidders to delete necessary rows.</t>
  </si>
  <si>
    <t>All the prices of this document should flow correctly from the respective sheets</t>
  </si>
  <si>
    <t>The Bidder is responsible for all the arithmetic computation &amp; price flows. Bank is not responsible for any errors in computation by the bidder.</t>
  </si>
  <si>
    <t>D</t>
  </si>
  <si>
    <t>E</t>
  </si>
  <si>
    <t>F</t>
  </si>
  <si>
    <t>Overall</t>
  </si>
  <si>
    <t>C</t>
  </si>
  <si>
    <t>Qty</t>
  </si>
  <si>
    <t>Rate (INR)</t>
  </si>
  <si>
    <t>Total Cost of Ownership (TCO).</t>
  </si>
  <si>
    <t xml:space="preserve">Total Amount </t>
  </si>
  <si>
    <t>The bidder is expected to specify the type of licenses along with the details with respect to quantity/rate/etc., wherever applicable.</t>
  </si>
  <si>
    <t xml:space="preserve">The number of resources and price mentioned by the bidder will be fixed for the current scope. The pro-rata cost will be paid for all increase and decrease in devices during the tenure of the contract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</si>
  <si>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</si>
  <si>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Any addition/reduction in the resource or infrastructure quantities will be on pro-rata basis arrived from the respective managed services cost</t>
  </si>
  <si>
    <t>Total</t>
  </si>
  <si>
    <t>Description (Including Part Numbers)</t>
  </si>
  <si>
    <t>Amount</t>
  </si>
  <si>
    <t>Sl no</t>
  </si>
  <si>
    <t>Data Center</t>
  </si>
  <si>
    <t>Any other (Pls add)</t>
  </si>
  <si>
    <t>Note:</t>
  </si>
  <si>
    <t>1. The description should contain the following items in the same order:</t>
  </si>
  <si>
    <t>1a. Model / Make of the Hardware</t>
  </si>
  <si>
    <t>1b. Processor quantity, frequency, Cache memory</t>
  </si>
  <si>
    <t>1b. Memory quantity, total memory</t>
  </si>
  <si>
    <t>1c. Hard Disk quantity, total Hard Disk Capacity</t>
  </si>
  <si>
    <t>1e. Other critical components</t>
  </si>
  <si>
    <t>3. The vendor has to quote for each line item. If any line item is part of the solution proposed in this sheet, it has to be referenced. If it is not applicable, then the vendor has to mention NA.</t>
  </si>
  <si>
    <t>4. The detailed BOM including part numbers should be submitted as an Annexure to this sheet.</t>
  </si>
  <si>
    <t>Type of license</t>
  </si>
  <si>
    <t>New Application cost</t>
  </si>
  <si>
    <t>Application</t>
  </si>
  <si>
    <t>5. All the hardware should have with 3 years in-built warranty &amp; 2 years AMC.</t>
  </si>
  <si>
    <t>Grand Total</t>
  </si>
  <si>
    <t>BILL OF MATERIAL</t>
  </si>
  <si>
    <t>Primary Data Center</t>
  </si>
  <si>
    <t>The total cost should flow from the individual sheets within this Annexure.</t>
  </si>
  <si>
    <t>Disaster Recovery Centre</t>
  </si>
  <si>
    <r>
      <t xml:space="preserve">The </t>
    </r>
    <r>
      <rPr>
        <u/>
        <sz val="11"/>
        <rFont val="Calibri"/>
        <family val="2"/>
        <scheme val="minor"/>
      </rPr>
      <t>masked</t>
    </r>
    <r>
      <rPr>
        <sz val="11"/>
        <rFont val="Calibri"/>
        <family val="2"/>
        <scheme val="minor"/>
      </rPr>
      <t xml:space="preserve"> Bill of Materials which would be submitted as part of the Technical Bill of Material should contain "XX" for ALL the corresponding commercial values that will be present in the unmasked Bill of Material that will be part of the Commercial submission.</t>
    </r>
  </si>
  <si>
    <t>Summary</t>
  </si>
  <si>
    <t>Any other(Pls add)</t>
  </si>
  <si>
    <t>Please add(if required)</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</si>
  <si>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</si>
  <si>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Enterprise Management System (EMS)</t>
  </si>
  <si>
    <t>New Application Cost</t>
  </si>
  <si>
    <t>Year 1(Procurement)</t>
  </si>
  <si>
    <t>Year 4(AMC)</t>
  </si>
  <si>
    <t>Year 5(AMC)</t>
  </si>
  <si>
    <t>Installation Charges</t>
  </si>
  <si>
    <t>Hardware including AMC</t>
  </si>
  <si>
    <t>Management Switch</t>
  </si>
  <si>
    <t>1d. Quantity, make</t>
  </si>
  <si>
    <t>Database Server</t>
  </si>
  <si>
    <t>D2D</t>
  </si>
  <si>
    <t>Storage Upgrade</t>
  </si>
  <si>
    <t>Internal Switch</t>
  </si>
  <si>
    <t>ISP Switch</t>
  </si>
  <si>
    <t>Microsoft Windows Server 2022 Standard - 16 Core License Pack (No Service Assurance)  ( 2 licences at DC and 2 at DR)</t>
  </si>
  <si>
    <t>SAN Switch</t>
  </si>
  <si>
    <t xml:space="preserve">Bank will ONLY consider quotes in Commercial Bill of Material document as the 'Commercial Bid'. </t>
  </si>
  <si>
    <t>VM Server</t>
  </si>
  <si>
    <t>VM Storage</t>
  </si>
  <si>
    <t>Core Router with SDWAN controller</t>
  </si>
  <si>
    <t>Internet Router &amp; ATM Router</t>
  </si>
  <si>
    <t>DC Internal Connectivity Switch</t>
  </si>
  <si>
    <t>Server Farm Switch</t>
  </si>
  <si>
    <t>Branch Switch</t>
  </si>
  <si>
    <t>Web Application Firewall</t>
  </si>
  <si>
    <t>EMS Solution</t>
  </si>
  <si>
    <t>Description</t>
  </si>
  <si>
    <t>Installation charges</t>
  </si>
  <si>
    <t>ATS for Application</t>
  </si>
  <si>
    <t>Operating System/DB/Middleware Licenses</t>
  </si>
  <si>
    <t>1.  Bidder may add new rows  for individual DB/OS/Middleware licenses</t>
  </si>
  <si>
    <t>Microfocus Data protector(If any)</t>
  </si>
  <si>
    <t>1. ATS cost for each year to be quoted seperately</t>
  </si>
  <si>
    <t>2.  Bidder may add new rows for ATS cost of individual licenses for proposed applications</t>
  </si>
  <si>
    <t>1. Kindly quote the installation charges for all  components above.</t>
  </si>
  <si>
    <t>Hardware</t>
  </si>
  <si>
    <t>2. The description should also contain software license details for that application/solution</t>
  </si>
  <si>
    <t>Microsoft Windows Server 2022 Datacenter - 16 Core License Pack (No Service Assurance) ( Atleast 16 licences at DC and 12 at DR)</t>
  </si>
  <si>
    <t>Windows Server Device Cal</t>
  </si>
  <si>
    <t>Branch SDWAN Router Category 1</t>
  </si>
  <si>
    <t>Branch SDWAN Router Category 2</t>
  </si>
  <si>
    <t>SDWAN Router for DC Category 3</t>
  </si>
  <si>
    <t>Branch SDWAN Router</t>
  </si>
  <si>
    <t>Buyback</t>
  </si>
  <si>
    <t>Buyback Hardware</t>
  </si>
  <si>
    <t>VM server</t>
  </si>
  <si>
    <t>HP DL580 Gen9</t>
  </si>
  <si>
    <t>ATM Server</t>
  </si>
  <si>
    <t>PROLIANT BL 460 G8</t>
  </si>
  <si>
    <t>Test / Backup / Management</t>
  </si>
  <si>
    <t>PROLIANT BL 460 G9</t>
  </si>
  <si>
    <t>Blade Chassis</t>
  </si>
  <si>
    <t>HP BL C7000</t>
  </si>
  <si>
    <t>VM storage</t>
  </si>
  <si>
    <t>HPE 3PAR StoreServ 7200c</t>
  </si>
  <si>
    <t>HPE MSL4048 0-Drive Tape Library</t>
  </si>
  <si>
    <t>NAS Storage</t>
  </si>
  <si>
    <t>HP StoreEasy 1640</t>
  </si>
  <si>
    <t>HPE SN3000B 24/24 FC Switch</t>
  </si>
  <si>
    <t>Core Router</t>
  </si>
  <si>
    <t>HP MSR50-40</t>
  </si>
  <si>
    <t>Internet Router</t>
  </si>
  <si>
    <t>HP MSR30-40</t>
  </si>
  <si>
    <t>VPN Router</t>
  </si>
  <si>
    <t>HP 6602(VPN)</t>
  </si>
  <si>
    <t>ATM Router</t>
  </si>
  <si>
    <t>HP MSR20-10</t>
  </si>
  <si>
    <t>PMO Router</t>
  </si>
  <si>
    <t>HP MSR3012</t>
  </si>
  <si>
    <t>Branch Router</t>
  </si>
  <si>
    <t>HP MSR1002-4</t>
  </si>
  <si>
    <t>HP MSR20-40</t>
  </si>
  <si>
    <t>HP MSR2003 AC Router</t>
  </si>
  <si>
    <t>HP 7506</t>
  </si>
  <si>
    <t>HP E5406 zl</t>
  </si>
  <si>
    <t>DC Internal Switch</t>
  </si>
  <si>
    <t>HP 5120-24G EI</t>
  </si>
  <si>
    <t>HPE 3100 24 v2 E</t>
  </si>
  <si>
    <t>1. Please add details of additional hardware if any</t>
  </si>
  <si>
    <t>Operating System License Procurement Cost</t>
  </si>
  <si>
    <t>Any other (Please specify)</t>
  </si>
  <si>
    <r>
      <t xml:space="preserve">RHEL Svr 2 Sckt/2 Gst 5yr 24x7 E-LTU </t>
    </r>
    <r>
      <rPr>
        <sz val="11"/>
        <rFont val="Calibri"/>
        <family val="2"/>
      </rPr>
      <t>latest version</t>
    </r>
    <r>
      <rPr>
        <sz val="11"/>
        <color theme="1"/>
        <rFont val="Calibri"/>
        <family val="2"/>
      </rPr>
      <t xml:space="preserve"> (2 at DC and 2 at DR)</t>
    </r>
  </si>
  <si>
    <t>Application ATS Cost</t>
  </si>
  <si>
    <t>Security Information and Event Management (SIEM)</t>
  </si>
  <si>
    <t>Data Leakage Prevention (DLP)</t>
  </si>
  <si>
    <t>Microfocus Data protector</t>
  </si>
  <si>
    <t>Privileged Identity and Access Management (PIM/PAM)</t>
  </si>
  <si>
    <t>Branch Peripherals</t>
  </si>
  <si>
    <t>Desktop</t>
  </si>
  <si>
    <t>Passbook Printer</t>
  </si>
  <si>
    <t>Multi-Functional Printer</t>
  </si>
  <si>
    <t>Scanner</t>
  </si>
  <si>
    <t>1. The unit price should be including delivery and instalation cost.</t>
  </si>
  <si>
    <t>2. All the hardware should have with 3 years in-built warranty &amp; 2 years AMC.</t>
  </si>
  <si>
    <t>Acer PC (Pentium Dual-Core 3.2GHz 2 GB RAM, 320 GB/ 500GB HDD)</t>
  </si>
  <si>
    <t>Lipi Passbook PB2 Printers</t>
  </si>
  <si>
    <t>Statement Printer</t>
  </si>
  <si>
    <t>Lipi T2250 HSDMP</t>
  </si>
  <si>
    <t>HP Scanner</t>
  </si>
  <si>
    <t>HP Scanner HP ScanJet G2410</t>
  </si>
  <si>
    <t>HP Laser Printer</t>
  </si>
  <si>
    <t>HP Laser Jet 1020</t>
  </si>
  <si>
    <t>HP Laser Jet 1020 plus</t>
  </si>
  <si>
    <t>HP Laser Jet M1005 MFP</t>
  </si>
  <si>
    <t>HP Laser Jet P1566</t>
  </si>
  <si>
    <t>G</t>
  </si>
  <si>
    <t>AMC Cost</t>
  </si>
  <si>
    <t>CBS Storage</t>
  </si>
  <si>
    <t>HPE StoreOnce 5100</t>
  </si>
  <si>
    <t>HPE Data Protector per TB for 10-49 TB Full Backup Capacity Software E-LTU --- TF542AAE</t>
  </si>
  <si>
    <t>MS SQL</t>
  </si>
  <si>
    <t>SQL Server Standard 2019 Core</t>
  </si>
  <si>
    <t>1. ATS/AMC cost for each year to be quoted seperately</t>
  </si>
  <si>
    <t>H</t>
  </si>
  <si>
    <t>I</t>
  </si>
  <si>
    <t>ATS Cost</t>
  </si>
  <si>
    <t>Acer PC (Intel Core i3-4160 3.6 GHz, 4GB RAM, 500GB/ 1TB HDD)</t>
  </si>
  <si>
    <t>Canon Scanner</t>
  </si>
  <si>
    <t>Canon Scanner LIDE 120</t>
  </si>
  <si>
    <t>HP INK TANK 319</t>
  </si>
  <si>
    <t>HP LaserJet Pro M1136 MFP</t>
  </si>
  <si>
    <t>HP LaserJet Pro MFP M126a</t>
  </si>
  <si>
    <t>HP Laser Jet G2010</t>
  </si>
  <si>
    <t>HP Laser Jet P1007</t>
  </si>
  <si>
    <t>HP Laser Jet P1108</t>
  </si>
  <si>
    <t>HP Laserjet Pro 400 M401D</t>
  </si>
  <si>
    <t>HP Laserjet Pro M403D</t>
  </si>
  <si>
    <t>HP Laserjet Pro 4004 dn</t>
  </si>
  <si>
    <t>HP Laserjet 2100</t>
  </si>
  <si>
    <t>Branch UPS</t>
  </si>
  <si>
    <t>5 KVA online UPS (BETTER POWER)</t>
  </si>
  <si>
    <t>Antivirus Solution</t>
  </si>
  <si>
    <t>Kaspersky Endpoint Detection Response Optimum</t>
  </si>
  <si>
    <t>HO Switch</t>
  </si>
  <si>
    <t>AMC Cost for existing hardware</t>
  </si>
  <si>
    <t>ATS Cost for existing software</t>
  </si>
  <si>
    <t>ATM Firewall</t>
  </si>
  <si>
    <r>
      <t>Internal Firewall (</t>
    </r>
    <r>
      <rPr>
        <i/>
        <sz val="11"/>
        <color theme="1"/>
        <rFont val="Calibri"/>
        <family val="2"/>
        <scheme val="minor"/>
      </rPr>
      <t>To be procured in Year 2</t>
    </r>
    <r>
      <rPr>
        <sz val="11"/>
        <color theme="1"/>
        <rFont val="Calibri"/>
        <family val="2"/>
        <scheme val="minor"/>
      </rPr>
      <t>)</t>
    </r>
  </si>
  <si>
    <t>HP INK TANK 315</t>
  </si>
  <si>
    <t>DB server (UAT)</t>
  </si>
  <si>
    <t>PROLIANT DL 560 G10</t>
  </si>
  <si>
    <t>80 Column Dot Matrix Printer</t>
  </si>
  <si>
    <t>HPE 3PAR 8400</t>
  </si>
  <si>
    <t xml:space="preserve">HP Laserjet Pro 329 DW MFP </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</si>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</sst>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u/>
      <sz val="11"/>
      <name val="Calibri"/>
      <family val="2"/>
      <scheme val="minor"/>
    </font>
    <font>
      <b/>
      <sz val="12"/>
      <color theme="1"/>
      <name val="Calibri"/>
      <family val="2"/>
      <scheme val="minor"/>
    </font>
    <font>
      <sz val="11"/>
      <color theme="1"/>
      <name val="Calibri"/>
      <family val="2"/>
    </font>
    <font>
      <b/>
      <sz val="12"/>
      <color theme="0"/>
      <name val="Calibri"/>
      <family val="2"/>
      <scheme val="minor"/>
    </font>
    <font>
      <sz val="11"/>
      <name val="Calibri"/>
      <family val="2"/>
    </font>
    <font>
      <i/>
      <sz val="11"/>
      <color theme="1"/>
      <name val="Calibri"/>
      <family val="2"/>
      <scheme val="minor"/>
    </font>
  </fonts>
  <fills count="30">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4"/>
      </left>
      <right style="thin">
        <color theme="4"/>
      </right>
      <top style="thin">
        <color theme="4"/>
      </top>
      <bottom style="thin">
        <color theme="4"/>
      </bottom>
      <diagonal/>
    </border>
    <border>
      <left style="thin">
        <color indexed="64"/>
      </left>
      <right/>
      <top/>
      <bottom/>
      <diagonal/>
    </border>
    <border>
      <left style="thin">
        <color indexed="64"/>
      </left>
      <right style="thin">
        <color indexed="64"/>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96">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0" fillId="0" borderId="0" xfId="0" applyFont="1" applyAlignment="1">
      <alignment vertical="center"/>
    </xf>
    <xf numFmtId="0" fontId="0" fillId="0" borderId="0" xfId="0" applyFont="1" applyAlignment="1">
      <alignment wrapText="1"/>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43" fontId="0" fillId="0" borderId="1" xfId="65" applyFont="1" applyBorder="1"/>
    <xf numFmtId="0" fontId="29" fillId="0" borderId="1" xfId="1" applyFont="1" applyFill="1" applyBorder="1" applyAlignment="1">
      <alignment horizontal="left" vertical="top" wrapText="1"/>
    </xf>
    <xf numFmtId="0" fontId="1" fillId="0" borderId="0" xfId="0" applyFont="1"/>
    <xf numFmtId="0" fontId="1" fillId="0" borderId="1" xfId="0" applyFont="1" applyFill="1" applyBorder="1"/>
    <xf numFmtId="0" fontId="28" fillId="0" borderId="12" xfId="4" applyFont="1" applyBorder="1" applyAlignment="1">
      <alignment vertical="top"/>
    </xf>
    <xf numFmtId="0" fontId="29" fillId="0" borderId="12" xfId="4" applyFont="1" applyBorder="1" applyAlignment="1">
      <alignment vertical="top"/>
    </xf>
    <xf numFmtId="0" fontId="1" fillId="0" borderId="0" xfId="0" applyFont="1" applyFill="1" applyBorder="1" applyAlignment="1">
      <alignment horizontal="center"/>
    </xf>
    <xf numFmtId="0" fontId="28" fillId="0" borderId="1" xfId="0" applyFont="1" applyFill="1" applyBorder="1" applyAlignment="1">
      <alignment horizontal="center" vertical="center" wrapText="1"/>
    </xf>
    <xf numFmtId="0" fontId="1" fillId="0" borderId="0" xfId="0" applyFont="1" applyBorder="1"/>
    <xf numFmtId="0" fontId="29" fillId="23" borderId="1" xfId="0" applyFont="1" applyFill="1" applyBorder="1" applyAlignment="1">
      <alignment vertical="top" wrapText="1"/>
    </xf>
    <xf numFmtId="0" fontId="29" fillId="23" borderId="1" xfId="4" applyFont="1" applyFill="1" applyBorder="1" applyAlignment="1">
      <alignment vertical="top" wrapText="1"/>
    </xf>
    <xf numFmtId="0" fontId="0" fillId="0" borderId="1" xfId="0" applyFont="1" applyFill="1" applyBorder="1"/>
    <xf numFmtId="0" fontId="0" fillId="0" borderId="0" xfId="0" applyFont="1" applyFill="1" applyBorder="1"/>
    <xf numFmtId="0" fontId="0" fillId="0" borderId="0" xfId="0" applyFont="1" applyFill="1"/>
    <xf numFmtId="0" fontId="0" fillId="0" borderId="0" xfId="0" applyFont="1" applyBorder="1" applyAlignment="1">
      <alignment horizontal="center"/>
    </xf>
    <xf numFmtId="0" fontId="0" fillId="0" borderId="0" xfId="0" applyFont="1" applyFill="1" applyAlignment="1">
      <alignment wrapText="1"/>
    </xf>
    <xf numFmtId="0" fontId="1" fillId="0" borderId="1" xfId="0" applyFont="1" applyFill="1" applyBorder="1" applyAlignment="1">
      <alignment wrapText="1"/>
    </xf>
    <xf numFmtId="0" fontId="0" fillId="0" borderId="15" xfId="0" applyFont="1" applyBorder="1"/>
    <xf numFmtId="0" fontId="0" fillId="0" borderId="1"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vertical="center"/>
    </xf>
    <xf numFmtId="0" fontId="28" fillId="0" borderId="12" xfId="4" applyFont="1" applyBorder="1" applyAlignment="1">
      <alignment horizontal="center" vertical="center"/>
    </xf>
    <xf numFmtId="0" fontId="33" fillId="0" borderId="1" xfId="0" applyFont="1" applyBorder="1" applyAlignment="1">
      <alignment horizontal="justify"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8" fillId="25" borderId="1" xfId="0" applyFont="1" applyFill="1" applyBorder="1" applyAlignment="1">
      <alignment wrapText="1"/>
    </xf>
    <xf numFmtId="0" fontId="33" fillId="0" borderId="1" xfId="0" applyFont="1" applyFill="1" applyBorder="1" applyAlignment="1">
      <alignment horizontal="justify" vertical="center" wrapText="1"/>
    </xf>
    <xf numFmtId="0" fontId="26" fillId="26" borderId="1" xfId="0" applyFont="1" applyFill="1" applyBorder="1" applyAlignment="1">
      <alignment horizontal="center" vertical="center" wrapText="1"/>
    </xf>
    <xf numFmtId="0" fontId="26" fillId="26" borderId="1" xfId="4" applyFont="1" applyFill="1" applyBorder="1" applyAlignment="1">
      <alignment horizontal="center" vertical="center" wrapText="1"/>
    </xf>
    <xf numFmtId="0" fontId="27" fillId="26" borderId="1" xfId="4" applyFont="1" applyFill="1" applyBorder="1" applyAlignment="1">
      <alignment horizontal="center" vertical="center" wrapText="1"/>
    </xf>
    <xf numFmtId="0" fontId="26" fillId="27" borderId="1" xfId="4" applyFont="1" applyFill="1" applyBorder="1" applyAlignment="1">
      <alignment horizontal="center" vertical="top"/>
    </xf>
    <xf numFmtId="0" fontId="0" fillId="0" borderId="1" xfId="0" applyFont="1" applyBorder="1" applyAlignment="1">
      <alignment vertical="center" wrapText="1"/>
    </xf>
    <xf numFmtId="0" fontId="28" fillId="0" borderId="12" xfId="4" applyFont="1" applyBorder="1" applyAlignment="1">
      <alignment vertical="center"/>
    </xf>
    <xf numFmtId="0" fontId="26" fillId="26" borderId="1" xfId="4" applyFont="1" applyFill="1" applyBorder="1" applyAlignment="1">
      <alignment wrapText="1"/>
    </xf>
    <xf numFmtId="0" fontId="26" fillId="26" borderId="1" xfId="4" applyFont="1" applyFill="1" applyBorder="1" applyAlignment="1">
      <alignment horizontal="center" wrapText="1"/>
    </xf>
    <xf numFmtId="0" fontId="1" fillId="0" borderId="0" xfId="0" applyFont="1" applyBorder="1" applyAlignment="1">
      <alignment horizontal="right" vertical="center"/>
    </xf>
    <xf numFmtId="0" fontId="26" fillId="26" borderId="1" xfId="4" applyFont="1" applyFill="1" applyBorder="1" applyAlignment="1">
      <alignment vertical="center" wrapText="1"/>
    </xf>
    <xf numFmtId="0" fontId="26" fillId="26" borderId="1" xfId="4" applyFont="1" applyFill="1" applyBorder="1" applyAlignment="1">
      <alignment horizontal="left" vertical="center" wrapText="1"/>
    </xf>
    <xf numFmtId="0" fontId="0" fillId="0" borderId="13" xfId="0" applyFont="1" applyBorder="1"/>
    <xf numFmtId="0" fontId="0" fillId="0" borderId="14" xfId="0" applyFont="1" applyBorder="1" applyAlignment="1">
      <alignment vertical="center"/>
    </xf>
    <xf numFmtId="0" fontId="0" fillId="0" borderId="17" xfId="0" applyFont="1" applyBorder="1" applyAlignment="1">
      <alignment vertical="center"/>
    </xf>
    <xf numFmtId="0" fontId="0" fillId="0" borderId="17" xfId="0" applyFont="1" applyBorder="1" applyAlignment="1">
      <alignment horizontal="center" vertical="center"/>
    </xf>
    <xf numFmtId="0" fontId="0" fillId="0" borderId="17" xfId="0" applyFont="1" applyBorder="1"/>
    <xf numFmtId="0" fontId="0" fillId="0" borderId="1" xfId="0" applyFont="1" applyBorder="1" applyAlignment="1">
      <alignment horizont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26" fillId="26" borderId="1" xfId="4" applyFont="1" applyFill="1" applyBorder="1" applyAlignment="1">
      <alignment horizontal="center" vertical="center" wrapText="1"/>
    </xf>
    <xf numFmtId="0" fontId="28" fillId="25" borderId="1" xfId="0" applyFont="1" applyFill="1" applyBorder="1" applyAlignment="1">
      <alignment horizontal="center" vertical="center" wrapText="1"/>
    </xf>
    <xf numFmtId="0" fontId="26" fillId="27" borderId="1" xfId="4" applyFont="1" applyFill="1" applyBorder="1" applyAlignment="1">
      <alignment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vertical="center" wrapText="1"/>
    </xf>
    <xf numFmtId="0" fontId="26" fillId="26" borderId="12" xfId="4" applyFont="1" applyFill="1" applyBorder="1" applyAlignment="1">
      <alignment horizontal="center" vertical="center" wrapText="1"/>
    </xf>
    <xf numFmtId="0" fontId="26" fillId="26" borderId="12" xfId="4" applyFont="1" applyFill="1" applyBorder="1" applyAlignment="1">
      <alignment vertical="top" wrapText="1"/>
    </xf>
    <xf numFmtId="0" fontId="26" fillId="26" borderId="12" xfId="4" applyFont="1" applyFill="1" applyBorder="1" applyAlignment="1">
      <alignment horizontal="center" vertical="top" wrapText="1"/>
    </xf>
    <xf numFmtId="0" fontId="26" fillId="26" borderId="12" xfId="4" applyFont="1" applyFill="1" applyBorder="1" applyAlignment="1">
      <alignment wrapText="1"/>
    </xf>
    <xf numFmtId="0" fontId="0" fillId="0" borderId="1" xfId="0" applyBorder="1" applyAlignment="1">
      <alignment horizontal="justify" vertical="center" wrapText="1"/>
    </xf>
    <xf numFmtId="0" fontId="0" fillId="0" borderId="1" xfId="0" applyBorder="1"/>
    <xf numFmtId="1" fontId="0" fillId="0" borderId="1" xfId="0" applyNumberFormat="1" applyBorder="1" applyAlignment="1">
      <alignment horizontal="center"/>
    </xf>
    <xf numFmtId="0" fontId="0" fillId="0" borderId="1" xfId="0" applyBorder="1" applyAlignment="1">
      <alignment horizontal="center"/>
    </xf>
    <xf numFmtId="0" fontId="29" fillId="23" borderId="1" xfId="4" applyFont="1" applyFill="1" applyBorder="1" applyAlignment="1">
      <alignment horizontal="center" wrapText="1"/>
    </xf>
    <xf numFmtId="1" fontId="0" fillId="23" borderId="1" xfId="0" applyNumberFormat="1" applyFill="1" applyBorder="1" applyAlignment="1">
      <alignment horizontal="center"/>
    </xf>
    <xf numFmtId="0" fontId="0" fillId="0" borderId="1" xfId="0" applyBorder="1" applyAlignment="1">
      <alignment horizontal="justify" vertical="center"/>
    </xf>
    <xf numFmtId="0" fontId="28" fillId="25" borderId="1" xfId="0" applyFont="1" applyFill="1" applyBorder="1" applyAlignment="1">
      <alignment horizontal="center"/>
    </xf>
    <xf numFmtId="0" fontId="1" fillId="25" borderId="1" xfId="0" applyFont="1" applyFill="1" applyBorder="1" applyAlignment="1">
      <alignment horizontal="center" vertical="center"/>
    </xf>
    <xf numFmtId="0" fontId="28" fillId="25" borderId="1" xfId="0" applyFont="1" applyFill="1" applyBorder="1" applyAlignment="1">
      <alignment horizontal="center" wrapText="1"/>
    </xf>
    <xf numFmtId="0" fontId="0" fillId="0" borderId="14" xfId="0" applyFont="1" applyBorder="1" applyAlignment="1">
      <alignment horizontal="center" vertical="center"/>
    </xf>
    <xf numFmtId="0" fontId="1" fillId="25" borderId="1" xfId="0" applyFont="1" applyFill="1" applyBorder="1" applyAlignment="1">
      <alignment horizontal="center"/>
    </xf>
    <xf numFmtId="0" fontId="1" fillId="0" borderId="1" xfId="0" applyFont="1" applyFill="1" applyBorder="1" applyAlignment="1">
      <alignment horizontal="center"/>
    </xf>
    <xf numFmtId="0" fontId="0" fillId="0" borderId="1" xfId="0" applyFont="1" applyFill="1" applyBorder="1" applyAlignment="1">
      <alignment horizontal="center"/>
    </xf>
    <xf numFmtId="0" fontId="0" fillId="0" borderId="1" xfId="0" applyBorder="1" applyAlignment="1">
      <alignment vertical="center"/>
    </xf>
    <xf numFmtId="0" fontId="2" fillId="0" borderId="1" xfId="0" applyFont="1" applyBorder="1"/>
    <xf numFmtId="0" fontId="28" fillId="0" borderId="18" xfId="0" applyFont="1" applyFill="1" applyBorder="1" applyAlignment="1">
      <alignment horizontal="center" vertical="center" wrapText="1"/>
    </xf>
    <xf numFmtId="0" fontId="33" fillId="0" borderId="12"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wrapText="1"/>
    </xf>
    <xf numFmtId="1" fontId="0" fillId="0" borderId="1" xfId="0" applyNumberFormat="1" applyBorder="1" applyAlignment="1">
      <alignment horizontal="center" vertical="center"/>
    </xf>
    <xf numFmtId="0" fontId="1" fillId="25" borderId="1" xfId="0" applyFont="1" applyFill="1" applyBorder="1" applyAlignment="1">
      <alignment horizontal="center"/>
    </xf>
    <xf numFmtId="0" fontId="26" fillId="27" borderId="1" xfId="4" applyFont="1" applyFill="1" applyBorder="1" applyAlignment="1">
      <alignment horizontal="center" vertical="center" wrapText="1"/>
    </xf>
    <xf numFmtId="0" fontId="0" fillId="29" borderId="1" xfId="0" applyFont="1" applyFill="1" applyBorder="1"/>
    <xf numFmtId="0" fontId="0" fillId="29" borderId="1" xfId="0" applyFont="1" applyFill="1" applyBorder="1" applyAlignment="1">
      <alignment horizontal="center"/>
    </xf>
    <xf numFmtId="0" fontId="0" fillId="29" borderId="1" xfId="0" applyFill="1" applyBorder="1" applyAlignment="1">
      <alignment horizontal="center" vertical="center"/>
    </xf>
    <xf numFmtId="0" fontId="36" fillId="0" borderId="1" xfId="0" applyFont="1" applyBorder="1"/>
    <xf numFmtId="0" fontId="0" fillId="0" borderId="12" xfId="0" applyBorder="1" applyAlignment="1">
      <alignment horizontal="center" vertical="center"/>
    </xf>
    <xf numFmtId="0" fontId="0" fillId="0" borderId="12" xfId="0" applyBorder="1"/>
    <xf numFmtId="0" fontId="0" fillId="0" borderId="12" xfId="0"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1" xfId="0" applyBorder="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left" vertical="center"/>
    </xf>
    <xf numFmtId="0" fontId="0" fillId="29" borderId="14" xfId="0" applyFill="1" applyBorder="1" applyAlignment="1">
      <alignment horizontal="center" vertical="center"/>
    </xf>
    <xf numFmtId="0" fontId="0" fillId="29" borderId="1" xfId="0" applyFill="1" applyBorder="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xf>
    <xf numFmtId="0" fontId="1" fillId="0" borderId="1" xfId="0" applyFont="1" applyBorder="1"/>
    <xf numFmtId="0" fontId="28" fillId="0" borderId="0" xfId="4" applyFont="1" applyBorder="1" applyAlignment="1">
      <alignment horizontal="left" vertical="top"/>
    </xf>
    <xf numFmtId="0" fontId="28" fillId="0" borderId="19" xfId="4" applyFont="1" applyBorder="1" applyAlignment="1">
      <alignment horizontal="left" vertical="top"/>
    </xf>
    <xf numFmtId="0" fontId="29" fillId="0" borderId="0" xfId="4" applyFont="1" applyBorder="1" applyAlignment="1">
      <alignment vertical="top"/>
    </xf>
    <xf numFmtId="0" fontId="29" fillId="0" borderId="1" xfId="0" applyFont="1" applyFill="1" applyBorder="1" applyAlignment="1">
      <alignment vertical="top" wrapText="1"/>
    </xf>
    <xf numFmtId="0" fontId="26" fillId="26" borderId="1" xfId="0" applyFont="1" applyFill="1" applyBorder="1" applyAlignment="1">
      <alignment horizontal="center" wrapText="1"/>
    </xf>
    <xf numFmtId="0" fontId="32" fillId="0" borderId="16" xfId="0" applyFont="1" applyBorder="1" applyAlignment="1">
      <alignment horizontal="left" vertical="center"/>
    </xf>
    <xf numFmtId="0" fontId="1" fillId="25" borderId="13"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1" fillId="0" borderId="16" xfId="0" applyFont="1" applyBorder="1" applyAlignment="1">
      <alignment horizontal="left"/>
    </xf>
    <xf numFmtId="0" fontId="1" fillId="0" borderId="0" xfId="0" applyFont="1" applyAlignment="1">
      <alignment horizontal="left"/>
    </xf>
    <xf numFmtId="0" fontId="0" fillId="0" borderId="0" xfId="0" applyFont="1" applyAlignment="1">
      <alignment horizontal="left"/>
    </xf>
    <xf numFmtId="0" fontId="26" fillId="20" borderId="0"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7" fillId="20" borderId="13" xfId="0" applyFont="1" applyFill="1" applyBorder="1" applyAlignment="1">
      <alignment horizontal="center" wrapText="1"/>
    </xf>
    <xf numFmtId="0" fontId="27" fillId="20" borderId="14" xfId="0" applyFont="1" applyFill="1" applyBorder="1" applyAlignment="1">
      <alignment horizontal="center" wrapText="1"/>
    </xf>
    <xf numFmtId="0" fontId="1" fillId="21" borderId="13" xfId="0" applyFont="1" applyFill="1" applyBorder="1" applyAlignment="1">
      <alignment horizontal="center" vertical="center" wrapText="1"/>
    </xf>
    <xf numFmtId="0" fontId="1" fillId="21" borderId="1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 fillId="0" borderId="13" xfId="0" applyFont="1" applyFill="1" applyBorder="1" applyAlignment="1">
      <alignment horizontal="center"/>
    </xf>
    <xf numFmtId="0" fontId="1" fillId="0" borderId="14" xfId="0" applyFont="1" applyFill="1" applyBorder="1" applyAlignment="1">
      <alignment horizontal="center"/>
    </xf>
    <xf numFmtId="0" fontId="28" fillId="25" borderId="1" xfId="0" applyFont="1" applyFill="1" applyBorder="1" applyAlignment="1">
      <alignment horizontal="center" wrapText="1"/>
    </xf>
    <xf numFmtId="0" fontId="28" fillId="0" borderId="1" xfId="4" applyFont="1" applyBorder="1" applyAlignment="1">
      <alignment horizontal="left" vertical="top"/>
    </xf>
    <xf numFmtId="0" fontId="34" fillId="28" borderId="15" xfId="0" applyFont="1" applyFill="1" applyBorder="1" applyAlignment="1">
      <alignment horizontal="left" vertical="center"/>
    </xf>
    <xf numFmtId="0" fontId="34" fillId="28" borderId="15" xfId="0" applyFont="1" applyFill="1" applyBorder="1" applyAlignment="1">
      <alignment horizontal="left" vertical="center" wrapText="1"/>
    </xf>
    <xf numFmtId="0" fontId="28" fillId="0" borderId="1" xfId="4" applyFont="1" applyBorder="1" applyAlignment="1">
      <alignment horizontal="left" vertical="top" wrapText="1"/>
    </xf>
    <xf numFmtId="0" fontId="26" fillId="27" borderId="1" xfId="4" applyFont="1" applyFill="1" applyBorder="1" applyAlignment="1">
      <alignment horizontal="center"/>
    </xf>
    <xf numFmtId="0" fontId="26" fillId="27" borderId="13" xfId="4" applyFont="1" applyFill="1" applyBorder="1" applyAlignment="1">
      <alignment horizontal="center"/>
    </xf>
    <xf numFmtId="0" fontId="26" fillId="27" borderId="15" xfId="4" applyFont="1" applyFill="1" applyBorder="1" applyAlignment="1">
      <alignment horizontal="center"/>
    </xf>
    <xf numFmtId="0" fontId="26" fillId="27" borderId="14" xfId="4" applyFont="1" applyFill="1" applyBorder="1" applyAlignment="1">
      <alignment horizontal="center"/>
    </xf>
    <xf numFmtId="0" fontId="1" fillId="0" borderId="16" xfId="0" applyFont="1" applyBorder="1" applyAlignment="1">
      <alignment horizontal="left" vertical="center"/>
    </xf>
    <xf numFmtId="0" fontId="28" fillId="24" borderId="13" xfId="4" applyFont="1" applyFill="1" applyBorder="1" applyAlignment="1">
      <alignment horizontal="center" vertical="center"/>
    </xf>
    <xf numFmtId="0" fontId="28" fillId="24" borderId="15" xfId="4" applyFont="1" applyFill="1" applyBorder="1" applyAlignment="1">
      <alignment horizontal="center" vertical="center"/>
    </xf>
    <xf numFmtId="0" fontId="28" fillId="24" borderId="14" xfId="4" applyFont="1" applyFill="1" applyBorder="1" applyAlignment="1">
      <alignment horizontal="center" vertical="center"/>
    </xf>
    <xf numFmtId="0" fontId="28" fillId="25" borderId="13" xfId="0" applyFont="1" applyFill="1" applyBorder="1" applyAlignment="1">
      <alignment horizontal="center" wrapText="1"/>
    </xf>
    <xf numFmtId="0" fontId="28" fillId="25" borderId="15" xfId="0" applyFont="1" applyFill="1" applyBorder="1" applyAlignment="1">
      <alignment horizontal="center" wrapText="1"/>
    </xf>
    <xf numFmtId="0" fontId="28" fillId="25" borderId="14" xfId="0" applyFont="1" applyFill="1" applyBorder="1" applyAlignment="1">
      <alignment horizontal="center" wrapText="1"/>
    </xf>
    <xf numFmtId="0" fontId="28" fillId="27" borderId="13" xfId="4" applyFont="1" applyFill="1" applyBorder="1" applyAlignment="1">
      <alignment horizontal="center" vertical="center"/>
    </xf>
    <xf numFmtId="0" fontId="28" fillId="27" borderId="15" xfId="4" applyFont="1" applyFill="1" applyBorder="1" applyAlignment="1">
      <alignment horizontal="center" vertical="center"/>
    </xf>
    <xf numFmtId="0" fontId="28" fillId="27" borderId="14" xfId="4" applyFont="1" applyFill="1" applyBorder="1" applyAlignment="1">
      <alignment horizontal="center" vertical="center"/>
    </xf>
    <xf numFmtId="0" fontId="26" fillId="28" borderId="15" xfId="0" applyFont="1" applyFill="1" applyBorder="1" applyAlignment="1">
      <alignment horizontal="left" vertical="center"/>
    </xf>
    <xf numFmtId="0" fontId="26" fillId="27" borderId="16" xfId="0" applyFont="1" applyFill="1" applyBorder="1" applyAlignment="1">
      <alignment horizontal="left" vertical="center"/>
    </xf>
    <xf numFmtId="0" fontId="1" fillId="0" borderId="13" xfId="0" applyFont="1" applyBorder="1" applyAlignment="1">
      <alignment horizontal="left" wrapText="1"/>
    </xf>
    <xf numFmtId="0" fontId="1" fillId="0" borderId="15" xfId="0" applyFont="1" applyBorder="1" applyAlignment="1">
      <alignment horizontal="left" wrapText="1"/>
    </xf>
    <xf numFmtId="0" fontId="1" fillId="0" borderId="14" xfId="0" applyFont="1" applyBorder="1" applyAlignment="1">
      <alignment horizontal="left" wrapText="1"/>
    </xf>
    <xf numFmtId="0" fontId="1" fillId="0" borderId="13" xfId="0" applyFont="1" applyBorder="1" applyAlignment="1">
      <alignment horizontal="left"/>
    </xf>
    <xf numFmtId="0" fontId="1" fillId="0" borderId="15" xfId="0" applyFont="1" applyBorder="1" applyAlignment="1">
      <alignment horizontal="left"/>
    </xf>
    <xf numFmtId="0" fontId="1" fillId="0" borderId="14" xfId="0" applyFont="1" applyBorder="1" applyAlignment="1">
      <alignment horizontal="left"/>
    </xf>
    <xf numFmtId="0" fontId="1" fillId="25" borderId="13" xfId="0" applyFont="1" applyFill="1" applyBorder="1" applyAlignment="1">
      <alignment horizontal="center"/>
    </xf>
    <xf numFmtId="0" fontId="1" fillId="25" borderId="15" xfId="0" applyFont="1" applyFill="1" applyBorder="1" applyAlignment="1">
      <alignment horizontal="center"/>
    </xf>
    <xf numFmtId="0" fontId="1" fillId="25" borderId="14" xfId="0" applyFont="1" applyFill="1" applyBorder="1" applyAlignment="1">
      <alignment horizontal="center"/>
    </xf>
    <xf numFmtId="0" fontId="26" fillId="27" borderId="13" xfId="4" applyFont="1" applyFill="1" applyBorder="1" applyAlignment="1">
      <alignment horizontal="center" vertical="center" wrapText="1"/>
    </xf>
    <xf numFmtId="0" fontId="26" fillId="27" borderId="15" xfId="4" applyFont="1" applyFill="1" applyBorder="1" applyAlignment="1">
      <alignment horizontal="center" vertical="center" wrapText="1"/>
    </xf>
    <xf numFmtId="0" fontId="26" fillId="27" borderId="14" xfId="4" applyFont="1" applyFill="1" applyBorder="1" applyAlignment="1">
      <alignment horizontal="center" vertical="center" wrapText="1"/>
    </xf>
    <xf numFmtId="0" fontId="28" fillId="25" borderId="16" xfId="0" applyFont="1" applyFill="1" applyBorder="1" applyAlignment="1">
      <alignment horizontal="center" wrapText="1"/>
    </xf>
    <xf numFmtId="0" fontId="1" fillId="0" borderId="13" xfId="0" applyFont="1" applyBorder="1" applyAlignment="1">
      <alignment horizontal="center"/>
    </xf>
    <xf numFmtId="0" fontId="1" fillId="0" borderId="14" xfId="0" applyFont="1" applyBorder="1" applyAlignment="1">
      <alignment horizontal="center"/>
    </xf>
    <xf numFmtId="0" fontId="28" fillId="0" borderId="1" xfId="4" applyFont="1" applyBorder="1" applyAlignment="1">
      <alignment horizontal="left" vertical="center"/>
    </xf>
    <xf numFmtId="0" fontId="0" fillId="0" borderId="0" xfId="0" applyAlignment="1">
      <alignment horizontal="left"/>
    </xf>
    <xf numFmtId="0" fontId="1" fillId="25" borderId="1" xfId="0" applyFont="1" applyFill="1" applyBorder="1" applyAlignment="1">
      <alignment horizontal="center"/>
    </xf>
    <xf numFmtId="0" fontId="26" fillId="27" borderId="1" xfId="0" applyFont="1" applyFill="1" applyBorder="1" applyAlignment="1">
      <alignment horizontal="left" vertical="center"/>
    </xf>
    <xf numFmtId="0" fontId="26" fillId="27" borderId="1" xfId="4" applyFont="1" applyFill="1" applyBorder="1" applyAlignment="1">
      <alignment horizontal="center" vertical="center" wrapText="1"/>
    </xf>
    <xf numFmtId="0" fontId="26" fillId="27" borderId="16" xfId="0" applyFont="1" applyFill="1" applyBorder="1" applyAlignment="1">
      <alignment horizontal="center" vertical="center"/>
    </xf>
    <xf numFmtId="0" fontId="1" fillId="0" borderId="1" xfId="0" applyFont="1" applyBorder="1" applyAlignment="1">
      <alignment horizontal="left"/>
    </xf>
    <xf numFmtId="0" fontId="0" fillId="0" borderId="1" xfId="0" applyBorder="1" applyAlignment="1">
      <alignment horizontal="left"/>
    </xf>
    <xf numFmtId="0" fontId="26" fillId="3" borderId="16" xfId="0" applyFont="1" applyFill="1" applyBorder="1" applyAlignment="1">
      <alignment horizontal="left"/>
    </xf>
    <xf numFmtId="0" fontId="28" fillId="0" borderId="1" xfId="4" applyFont="1" applyBorder="1" applyAlignment="1">
      <alignment vertical="top"/>
    </xf>
    <xf numFmtId="0" fontId="28" fillId="0" borderId="1" xfId="0" applyFont="1" applyBorder="1" applyAlignment="1">
      <alignment horizontal="left" wrapText="1"/>
    </xf>
    <xf numFmtId="0" fontId="29" fillId="0" borderId="1" xfId="0" applyFont="1" applyBorder="1" applyAlignment="1">
      <alignment horizontal="left" wrapText="1"/>
    </xf>
    <xf numFmtId="0" fontId="0" fillId="0" borderId="1" xfId="0" applyFont="1" applyFill="1" applyBorder="1" applyAlignment="1">
      <alignment horizontal="left" wrapText="1"/>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B21"/>
  <sheetViews>
    <sheetView view="pageBreakPreview" zoomScale="90" zoomScaleSheetLayoutView="90" workbookViewId="0">
      <selection sqref="A1:B1"/>
    </sheetView>
  </sheetViews>
  <sheetFormatPr defaultColWidth="9.1796875" defaultRowHeight="14.5"/>
  <cols>
    <col min="1" max="1" width="4.81640625" style="4" bestFit="1" customWidth="1"/>
    <col min="2" max="2" width="137.1796875" style="8" customWidth="1"/>
    <col min="3" max="16384" width="9.1796875" style="4"/>
  </cols>
  <sheetData>
    <row r="1" spans="1:2" ht="15.5">
      <c r="A1" s="130" t="s">
        <v>282</v>
      </c>
      <c r="B1" s="130"/>
    </row>
    <row r="2" spans="1:2">
      <c r="A2" s="129" t="s">
        <v>128</v>
      </c>
      <c r="B2" s="129"/>
    </row>
    <row r="3" spans="1:2">
      <c r="A3" s="39"/>
      <c r="B3" s="41"/>
    </row>
    <row r="4" spans="1:2">
      <c r="A4" s="29" t="s">
        <v>1</v>
      </c>
      <c r="B4" s="42" t="s">
        <v>0</v>
      </c>
    </row>
    <row r="5" spans="1:2">
      <c r="A5" s="29">
        <v>1</v>
      </c>
      <c r="B5" s="42" t="s">
        <v>98</v>
      </c>
    </row>
    <row r="6" spans="1:2">
      <c r="A6" s="6">
        <v>1</v>
      </c>
      <c r="B6" s="35" t="s">
        <v>68</v>
      </c>
    </row>
    <row r="7" spans="1:2" ht="29">
      <c r="A7" s="6">
        <v>2</v>
      </c>
      <c r="B7" s="35" t="s">
        <v>86</v>
      </c>
    </row>
    <row r="8" spans="1:2" ht="29">
      <c r="A8" s="6">
        <v>3</v>
      </c>
      <c r="B8" s="35" t="s">
        <v>87</v>
      </c>
    </row>
    <row r="9" spans="1:2">
      <c r="A9" s="6">
        <v>4</v>
      </c>
      <c r="B9" s="35" t="s">
        <v>104</v>
      </c>
    </row>
    <row r="10" spans="1:2" ht="29">
      <c r="A10" s="6">
        <v>5</v>
      </c>
      <c r="B10" s="35" t="s">
        <v>88</v>
      </c>
    </row>
    <row r="11" spans="1:2" ht="29">
      <c r="A11" s="6">
        <v>6</v>
      </c>
      <c r="B11" s="35" t="s">
        <v>89</v>
      </c>
    </row>
    <row r="12" spans="1:2" ht="72.5">
      <c r="A12" s="6">
        <v>7</v>
      </c>
      <c r="B12" s="128" t="s">
        <v>281</v>
      </c>
    </row>
    <row r="13" spans="1:2">
      <c r="A13" s="6">
        <v>8</v>
      </c>
      <c r="B13" s="35" t="s">
        <v>90</v>
      </c>
    </row>
    <row r="14" spans="1:2" ht="16.5" customHeight="1">
      <c r="A14" s="6">
        <v>9</v>
      </c>
      <c r="B14" s="35" t="s">
        <v>91</v>
      </c>
    </row>
    <row r="15" spans="1:2" ht="29">
      <c r="A15" s="6">
        <v>10</v>
      </c>
      <c r="B15" s="35" t="s">
        <v>132</v>
      </c>
    </row>
    <row r="16" spans="1:2">
      <c r="A16" s="6">
        <v>11</v>
      </c>
      <c r="B16" s="36" t="s">
        <v>92</v>
      </c>
    </row>
    <row r="17" spans="1:2">
      <c r="A17" s="6">
        <v>12</v>
      </c>
      <c r="B17" s="27" t="s">
        <v>107</v>
      </c>
    </row>
    <row r="18" spans="1:2">
      <c r="A18" s="6">
        <v>13</v>
      </c>
      <c r="B18" s="16" t="s">
        <v>153</v>
      </c>
    </row>
    <row r="19" spans="1:2" ht="29">
      <c r="A19" s="6">
        <v>14</v>
      </c>
      <c r="B19" s="16" t="s">
        <v>105</v>
      </c>
    </row>
    <row r="20" spans="1:2" ht="43.5">
      <c r="A20" s="6">
        <v>15</v>
      </c>
      <c r="B20" s="16" t="s">
        <v>106</v>
      </c>
    </row>
    <row r="21" spans="1:2">
      <c r="A21" s="6"/>
    </row>
  </sheetData>
  <mergeCells count="2">
    <mergeCell ref="A2:B2"/>
    <mergeCell ref="A1:B1"/>
  </mergeCells>
  <pageMargins left="0.7" right="0.7" top="0.75" bottom="0.75" header="0.3" footer="0.3"/>
  <pageSetup paperSize="9" scale="61" orientation="landscape" verticalDpi="90" r:id="rId1"/>
  <headerFooter>
    <oddHeader>&amp;LOBC-IT MSP&amp;C Form 13: Bill of Material&amp;RInstructions</oddHead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F42"/>
  <sheetViews>
    <sheetView tabSelected="1" workbookViewId="0">
      <selection activeCell="G7" sqref="G7"/>
    </sheetView>
  </sheetViews>
  <sheetFormatPr defaultColWidth="9.1796875" defaultRowHeight="14.5"/>
  <cols>
    <col min="2" max="2" width="35.81640625" bestFit="1" customWidth="1"/>
    <col min="3" max="3" width="34.54296875" bestFit="1" customWidth="1"/>
    <col min="5" max="5" width="9.7265625" customWidth="1"/>
    <col min="6" max="6" width="21.81640625" customWidth="1"/>
  </cols>
  <sheetData>
    <row r="1" spans="1:6">
      <c r="A1" s="189" t="s">
        <v>288</v>
      </c>
      <c r="B1" s="190"/>
      <c r="C1" s="190"/>
      <c r="D1" s="190"/>
      <c r="E1" s="190"/>
      <c r="F1" s="190"/>
    </row>
    <row r="2" spans="1:6">
      <c r="A2" s="191" t="s">
        <v>181</v>
      </c>
      <c r="B2" s="191"/>
      <c r="C2" s="191"/>
      <c r="D2" s="191"/>
      <c r="E2" s="191"/>
      <c r="F2" s="191"/>
    </row>
    <row r="3" spans="1:6">
      <c r="A3" s="79" t="s">
        <v>111</v>
      </c>
      <c r="B3" s="80" t="s">
        <v>33</v>
      </c>
      <c r="C3" s="80" t="s">
        <v>109</v>
      </c>
      <c r="D3" s="81" t="s">
        <v>100</v>
      </c>
      <c r="E3" s="82" t="s">
        <v>101</v>
      </c>
      <c r="F3" s="79" t="s">
        <v>108</v>
      </c>
    </row>
    <row r="4" spans="1:6">
      <c r="A4" s="72">
        <v>1</v>
      </c>
      <c r="B4" s="83" t="s">
        <v>182</v>
      </c>
      <c r="C4" s="84" t="s">
        <v>183</v>
      </c>
      <c r="D4" s="85">
        <v>7</v>
      </c>
      <c r="E4" s="85"/>
      <c r="F4" s="86">
        <f>D4*E4</f>
        <v>0</v>
      </c>
    </row>
    <row r="5" spans="1:6">
      <c r="A5" s="72">
        <v>2</v>
      </c>
      <c r="B5" s="84" t="s">
        <v>184</v>
      </c>
      <c r="C5" s="84" t="s">
        <v>185</v>
      </c>
      <c r="D5" s="87">
        <v>4</v>
      </c>
      <c r="E5" s="85"/>
      <c r="F5" s="86">
        <f t="shared" ref="F5:F38" si="0">D5*E5</f>
        <v>0</v>
      </c>
    </row>
    <row r="6" spans="1:6">
      <c r="A6" s="72">
        <v>3</v>
      </c>
      <c r="B6" s="84" t="s">
        <v>186</v>
      </c>
      <c r="C6" s="84" t="s">
        <v>187</v>
      </c>
      <c r="D6" s="88">
        <v>5</v>
      </c>
      <c r="E6" s="85"/>
      <c r="F6" s="86">
        <f t="shared" si="0"/>
        <v>0</v>
      </c>
    </row>
    <row r="7" spans="1:6">
      <c r="A7" s="72">
        <v>4</v>
      </c>
      <c r="B7" s="84" t="s">
        <v>188</v>
      </c>
      <c r="C7" s="84" t="s">
        <v>189</v>
      </c>
      <c r="D7" s="85">
        <v>2</v>
      </c>
      <c r="E7" s="85"/>
      <c r="F7" s="86">
        <f t="shared" si="0"/>
        <v>0</v>
      </c>
    </row>
    <row r="8" spans="1:6">
      <c r="A8" s="72">
        <v>5</v>
      </c>
      <c r="B8" s="83" t="s">
        <v>190</v>
      </c>
      <c r="C8" s="84" t="s">
        <v>191</v>
      </c>
      <c r="D8" s="85">
        <v>2</v>
      </c>
      <c r="E8" s="85"/>
      <c r="F8" s="86">
        <f t="shared" si="0"/>
        <v>0</v>
      </c>
    </row>
    <row r="9" spans="1:6">
      <c r="A9" s="72">
        <v>6</v>
      </c>
      <c r="B9" s="84" t="s">
        <v>10</v>
      </c>
      <c r="C9" s="84" t="s">
        <v>192</v>
      </c>
      <c r="D9" s="85">
        <v>1</v>
      </c>
      <c r="E9" s="85"/>
      <c r="F9" s="86">
        <f t="shared" si="0"/>
        <v>0</v>
      </c>
    </row>
    <row r="10" spans="1:6">
      <c r="A10" s="72">
        <v>7</v>
      </c>
      <c r="B10" s="84" t="s">
        <v>193</v>
      </c>
      <c r="C10" s="84" t="s">
        <v>194</v>
      </c>
      <c r="D10" s="85">
        <v>2</v>
      </c>
      <c r="E10" s="85"/>
      <c r="F10" s="86">
        <f t="shared" si="0"/>
        <v>0</v>
      </c>
    </row>
    <row r="11" spans="1:6">
      <c r="A11" s="72">
        <v>8</v>
      </c>
      <c r="B11" s="84" t="s">
        <v>152</v>
      </c>
      <c r="C11" s="84" t="s">
        <v>195</v>
      </c>
      <c r="D11" s="85">
        <v>8</v>
      </c>
      <c r="E11" s="85"/>
      <c r="F11" s="86">
        <f t="shared" si="0"/>
        <v>0</v>
      </c>
    </row>
    <row r="12" spans="1:6">
      <c r="A12" s="72">
        <v>9</v>
      </c>
      <c r="B12" s="84" t="s">
        <v>196</v>
      </c>
      <c r="C12" s="84" t="s">
        <v>197</v>
      </c>
      <c r="D12" s="85">
        <v>4</v>
      </c>
      <c r="E12" s="85"/>
      <c r="F12" s="86">
        <f t="shared" si="0"/>
        <v>0</v>
      </c>
    </row>
    <row r="13" spans="1:6">
      <c r="A13" s="72">
        <v>10</v>
      </c>
      <c r="B13" s="84" t="s">
        <v>198</v>
      </c>
      <c r="C13" s="84" t="s">
        <v>199</v>
      </c>
      <c r="D13" s="85">
        <v>4</v>
      </c>
      <c r="E13" s="85"/>
      <c r="F13" s="86">
        <f t="shared" si="0"/>
        <v>0</v>
      </c>
    </row>
    <row r="14" spans="1:6">
      <c r="A14" s="72">
        <v>11</v>
      </c>
      <c r="B14" s="84" t="s">
        <v>200</v>
      </c>
      <c r="C14" s="84" t="s">
        <v>201</v>
      </c>
      <c r="D14" s="85">
        <v>4</v>
      </c>
      <c r="E14" s="85"/>
      <c r="F14" s="86">
        <f t="shared" si="0"/>
        <v>0</v>
      </c>
    </row>
    <row r="15" spans="1:6">
      <c r="A15" s="72">
        <v>12</v>
      </c>
      <c r="B15" s="84" t="s">
        <v>202</v>
      </c>
      <c r="C15" s="84" t="s">
        <v>203</v>
      </c>
      <c r="D15" s="85">
        <v>4</v>
      </c>
      <c r="E15" s="85"/>
      <c r="F15" s="86">
        <f t="shared" si="0"/>
        <v>0</v>
      </c>
    </row>
    <row r="16" spans="1:6">
      <c r="A16" s="72">
        <v>13</v>
      </c>
      <c r="B16" s="84" t="s">
        <v>204</v>
      </c>
      <c r="C16" s="84" t="s">
        <v>205</v>
      </c>
      <c r="D16" s="85">
        <v>1</v>
      </c>
      <c r="E16" s="85"/>
      <c r="F16" s="86">
        <f t="shared" si="0"/>
        <v>0</v>
      </c>
    </row>
    <row r="17" spans="1:6">
      <c r="A17" s="72">
        <v>14</v>
      </c>
      <c r="B17" s="84" t="s">
        <v>206</v>
      </c>
      <c r="C17" s="84" t="s">
        <v>207</v>
      </c>
      <c r="D17" s="85">
        <v>2</v>
      </c>
      <c r="E17" s="85"/>
      <c r="F17" s="86">
        <f t="shared" si="0"/>
        <v>0</v>
      </c>
    </row>
    <row r="18" spans="1:6">
      <c r="A18" s="72">
        <v>15</v>
      </c>
      <c r="B18" s="84" t="s">
        <v>206</v>
      </c>
      <c r="C18" s="84" t="s">
        <v>208</v>
      </c>
      <c r="D18" s="85">
        <v>68</v>
      </c>
      <c r="E18" s="85"/>
      <c r="F18" s="86">
        <f t="shared" si="0"/>
        <v>0</v>
      </c>
    </row>
    <row r="19" spans="1:6">
      <c r="A19" s="72">
        <v>16</v>
      </c>
      <c r="B19" s="84" t="s">
        <v>206</v>
      </c>
      <c r="C19" s="84" t="s">
        <v>209</v>
      </c>
      <c r="D19" s="85">
        <v>4</v>
      </c>
      <c r="E19" s="85"/>
      <c r="F19" s="86">
        <f t="shared" si="0"/>
        <v>0</v>
      </c>
    </row>
    <row r="20" spans="1:6">
      <c r="A20" s="72">
        <v>17</v>
      </c>
      <c r="B20" s="84" t="s">
        <v>159</v>
      </c>
      <c r="C20" s="84" t="s">
        <v>210</v>
      </c>
      <c r="D20" s="85">
        <v>4</v>
      </c>
      <c r="E20" s="85"/>
      <c r="F20" s="86">
        <f t="shared" si="0"/>
        <v>0</v>
      </c>
    </row>
    <row r="21" spans="1:6">
      <c r="A21" s="72">
        <v>18</v>
      </c>
      <c r="B21" s="84" t="s">
        <v>144</v>
      </c>
      <c r="C21" s="84" t="s">
        <v>211</v>
      </c>
      <c r="D21" s="85">
        <v>4</v>
      </c>
      <c r="E21" s="85"/>
      <c r="F21" s="86">
        <f t="shared" si="0"/>
        <v>0</v>
      </c>
    </row>
    <row r="22" spans="1:6">
      <c r="A22" s="72">
        <v>19</v>
      </c>
      <c r="B22" s="84" t="s">
        <v>212</v>
      </c>
      <c r="C22" s="84" t="s">
        <v>213</v>
      </c>
      <c r="D22" s="85">
        <v>12</v>
      </c>
      <c r="E22" s="85"/>
      <c r="F22" s="86">
        <f t="shared" si="0"/>
        <v>0</v>
      </c>
    </row>
    <row r="23" spans="1:6">
      <c r="A23" s="72">
        <v>20</v>
      </c>
      <c r="B23" s="84" t="s">
        <v>160</v>
      </c>
      <c r="C23" s="84" t="s">
        <v>214</v>
      </c>
      <c r="D23" s="85">
        <v>73</v>
      </c>
      <c r="E23" s="85"/>
      <c r="F23" s="86">
        <f t="shared" si="0"/>
        <v>0</v>
      </c>
    </row>
    <row r="24" spans="1:6">
      <c r="A24" s="72">
        <v>21</v>
      </c>
      <c r="B24" s="84" t="s">
        <v>270</v>
      </c>
      <c r="C24" s="84" t="s">
        <v>214</v>
      </c>
      <c r="D24" s="85">
        <v>5</v>
      </c>
      <c r="E24" s="85"/>
      <c r="F24" s="86">
        <f t="shared" si="0"/>
        <v>0</v>
      </c>
    </row>
    <row r="25" spans="1:6" ht="29">
      <c r="A25" s="72">
        <v>22</v>
      </c>
      <c r="B25" s="97" t="s">
        <v>225</v>
      </c>
      <c r="C25" s="2" t="s">
        <v>231</v>
      </c>
      <c r="D25" s="103">
        <v>273</v>
      </c>
      <c r="E25" s="103"/>
      <c r="F25" s="72">
        <f t="shared" si="0"/>
        <v>0</v>
      </c>
    </row>
    <row r="26" spans="1:6">
      <c r="A26" s="72">
        <v>23</v>
      </c>
      <c r="B26" s="84" t="s">
        <v>226</v>
      </c>
      <c r="C26" s="98" t="s">
        <v>232</v>
      </c>
      <c r="D26" s="85">
        <v>66</v>
      </c>
      <c r="E26" s="85"/>
      <c r="F26" s="86">
        <f t="shared" si="0"/>
        <v>0</v>
      </c>
    </row>
    <row r="27" spans="1:6">
      <c r="A27" s="72">
        <v>24</v>
      </c>
      <c r="B27" s="84" t="s">
        <v>233</v>
      </c>
      <c r="C27" s="98" t="s">
        <v>234</v>
      </c>
      <c r="D27" s="85">
        <v>73</v>
      </c>
      <c r="E27" s="85"/>
      <c r="F27" s="86">
        <f t="shared" si="0"/>
        <v>0</v>
      </c>
    </row>
    <row r="28" spans="1:6">
      <c r="A28" s="72">
        <v>25</v>
      </c>
      <c r="B28" s="84" t="s">
        <v>235</v>
      </c>
      <c r="C28" s="98" t="s">
        <v>236</v>
      </c>
      <c r="D28" s="85">
        <v>71</v>
      </c>
      <c r="E28" s="85"/>
      <c r="F28" s="86">
        <f t="shared" si="0"/>
        <v>0</v>
      </c>
    </row>
    <row r="29" spans="1:6">
      <c r="A29" s="72">
        <v>26</v>
      </c>
      <c r="B29" s="84" t="s">
        <v>237</v>
      </c>
      <c r="C29" s="84" t="s">
        <v>256</v>
      </c>
      <c r="D29" s="85">
        <v>1</v>
      </c>
      <c r="E29" s="85"/>
      <c r="F29" s="86">
        <f t="shared" si="0"/>
        <v>0</v>
      </c>
    </row>
    <row r="30" spans="1:6">
      <c r="A30" s="72">
        <v>27</v>
      </c>
      <c r="B30" s="84" t="s">
        <v>237</v>
      </c>
      <c r="C30" s="84" t="s">
        <v>275</v>
      </c>
      <c r="D30" s="85">
        <v>1</v>
      </c>
      <c r="E30" s="85"/>
      <c r="F30" s="86">
        <f t="shared" si="0"/>
        <v>0</v>
      </c>
    </row>
    <row r="31" spans="1:6">
      <c r="A31" s="72">
        <v>28</v>
      </c>
      <c r="B31" s="84" t="s">
        <v>237</v>
      </c>
      <c r="C31" s="98" t="s">
        <v>238</v>
      </c>
      <c r="D31" s="85">
        <v>1</v>
      </c>
      <c r="E31" s="85"/>
      <c r="F31" s="86">
        <f t="shared" si="0"/>
        <v>0</v>
      </c>
    </row>
    <row r="32" spans="1:6">
      <c r="A32" s="72">
        <v>29</v>
      </c>
      <c r="B32" s="84" t="s">
        <v>237</v>
      </c>
      <c r="C32" s="98" t="s">
        <v>239</v>
      </c>
      <c r="D32" s="85">
        <v>15</v>
      </c>
      <c r="E32" s="85"/>
      <c r="F32" s="86">
        <f t="shared" si="0"/>
        <v>0</v>
      </c>
    </row>
    <row r="33" spans="1:6">
      <c r="A33" s="72">
        <v>30</v>
      </c>
      <c r="B33" s="84" t="s">
        <v>237</v>
      </c>
      <c r="C33" s="98" t="s">
        <v>259</v>
      </c>
      <c r="D33" s="85">
        <v>1</v>
      </c>
      <c r="E33" s="85"/>
      <c r="F33" s="86">
        <f t="shared" si="0"/>
        <v>0</v>
      </c>
    </row>
    <row r="34" spans="1:6">
      <c r="A34" s="72">
        <v>31</v>
      </c>
      <c r="B34" s="84" t="s">
        <v>237</v>
      </c>
      <c r="C34" s="98" t="s">
        <v>240</v>
      </c>
      <c r="D34" s="85">
        <v>11</v>
      </c>
      <c r="E34" s="85"/>
      <c r="F34" s="86">
        <f t="shared" si="0"/>
        <v>0</v>
      </c>
    </row>
    <row r="35" spans="1:6">
      <c r="A35" s="72">
        <v>32</v>
      </c>
      <c r="B35" s="84" t="s">
        <v>237</v>
      </c>
      <c r="C35" s="98" t="s">
        <v>260</v>
      </c>
      <c r="D35" s="85">
        <v>5</v>
      </c>
      <c r="E35" s="85"/>
      <c r="F35" s="86">
        <f t="shared" si="0"/>
        <v>0</v>
      </c>
    </row>
    <row r="36" spans="1:6">
      <c r="A36" s="72">
        <v>33</v>
      </c>
      <c r="B36" s="84" t="s">
        <v>237</v>
      </c>
      <c r="C36" s="98" t="s">
        <v>261</v>
      </c>
      <c r="D36" s="85">
        <v>6</v>
      </c>
      <c r="E36" s="85"/>
      <c r="F36" s="86">
        <f t="shared" si="0"/>
        <v>0</v>
      </c>
    </row>
    <row r="37" spans="1:6">
      <c r="A37" s="72">
        <v>34</v>
      </c>
      <c r="B37" s="84" t="s">
        <v>237</v>
      </c>
      <c r="C37" s="98" t="s">
        <v>241</v>
      </c>
      <c r="D37" s="85">
        <v>26</v>
      </c>
      <c r="E37" s="85"/>
      <c r="F37" s="86">
        <f t="shared" si="0"/>
        <v>0</v>
      </c>
    </row>
    <row r="38" spans="1:6">
      <c r="A38" s="72">
        <v>35</v>
      </c>
      <c r="B38" s="89" t="s">
        <v>134</v>
      </c>
      <c r="C38" s="83"/>
      <c r="D38" s="85"/>
      <c r="E38" s="85"/>
      <c r="F38" s="86">
        <f t="shared" si="0"/>
        <v>0</v>
      </c>
    </row>
    <row r="39" spans="1:6">
      <c r="A39" s="147" t="s">
        <v>127</v>
      </c>
      <c r="B39" s="147"/>
      <c r="C39" s="147"/>
      <c r="D39" s="147"/>
      <c r="E39" s="147"/>
      <c r="F39" s="90">
        <f>SUM(F4:F38)</f>
        <v>0</v>
      </c>
    </row>
    <row r="41" spans="1:6">
      <c r="A41" s="192" t="s">
        <v>114</v>
      </c>
      <c r="B41" s="192"/>
      <c r="C41" s="127"/>
    </row>
    <row r="42" spans="1:6">
      <c r="A42" s="126" t="s">
        <v>215</v>
      </c>
      <c r="B42" s="126"/>
      <c r="C42" s="125"/>
      <c r="D42" s="125"/>
      <c r="E42" s="125"/>
    </row>
  </sheetData>
  <mergeCells count="4">
    <mergeCell ref="A1:F1"/>
    <mergeCell ref="A2:F2"/>
    <mergeCell ref="A39:E39"/>
    <mergeCell ref="A41:B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A1:M18"/>
  <sheetViews>
    <sheetView zoomScaleSheetLayoutView="87" workbookViewId="0">
      <selection activeCell="A2" sqref="A2:B2"/>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13">
      <c r="A1" s="134" t="s">
        <v>283</v>
      </c>
      <c r="B1" s="135"/>
      <c r="C1" s="135"/>
      <c r="D1" s="135"/>
      <c r="E1" s="135"/>
      <c r="F1" s="135"/>
      <c r="G1" s="135"/>
      <c r="H1" s="135"/>
      <c r="I1" s="135"/>
      <c r="J1" s="135"/>
      <c r="K1" s="135"/>
      <c r="L1" s="135"/>
      <c r="M1" s="135"/>
    </row>
    <row r="2" spans="1:13">
      <c r="A2" s="133" t="s">
        <v>133</v>
      </c>
      <c r="B2" s="133"/>
    </row>
    <row r="3" spans="1:13">
      <c r="A3" s="55" t="s">
        <v>1</v>
      </c>
      <c r="B3" s="55" t="s">
        <v>33</v>
      </c>
      <c r="C3" s="55" t="s">
        <v>103</v>
      </c>
    </row>
    <row r="4" spans="1:13">
      <c r="A4" s="33" t="s">
        <v>67</v>
      </c>
      <c r="B4" s="25" t="s">
        <v>143</v>
      </c>
      <c r="C4" s="73">
        <f>Hardware!M50</f>
        <v>0</v>
      </c>
    </row>
    <row r="5" spans="1:13">
      <c r="A5" s="33" t="s">
        <v>77</v>
      </c>
      <c r="B5" s="25" t="s">
        <v>164</v>
      </c>
      <c r="C5" s="73">
        <f>'Inst charges'!F49</f>
        <v>0</v>
      </c>
    </row>
    <row r="6" spans="1:13">
      <c r="A6" s="33" t="s">
        <v>99</v>
      </c>
      <c r="B6" s="25" t="s">
        <v>138</v>
      </c>
      <c r="C6" s="73">
        <f>'Application cost'!G8</f>
        <v>0</v>
      </c>
    </row>
    <row r="7" spans="1:13">
      <c r="A7" s="33" t="s">
        <v>95</v>
      </c>
      <c r="B7" s="25" t="s">
        <v>165</v>
      </c>
      <c r="C7" s="73">
        <f>'Application cost'!T16</f>
        <v>0</v>
      </c>
    </row>
    <row r="8" spans="1:13">
      <c r="A8" s="33" t="s">
        <v>96</v>
      </c>
      <c r="B8" s="25" t="s">
        <v>166</v>
      </c>
      <c r="C8" s="73">
        <f>'OS license'!G9</f>
        <v>0</v>
      </c>
    </row>
    <row r="9" spans="1:13">
      <c r="A9" s="77" t="s">
        <v>97</v>
      </c>
      <c r="B9" s="78" t="s">
        <v>224</v>
      </c>
      <c r="C9" s="73">
        <f>'Branch Peripherals'!M12</f>
        <v>0</v>
      </c>
    </row>
    <row r="10" spans="1:13">
      <c r="A10" s="77" t="s">
        <v>242</v>
      </c>
      <c r="B10" s="78" t="s">
        <v>271</v>
      </c>
      <c r="C10" s="73">
        <f>'AMC ATS cost'!S19</f>
        <v>0</v>
      </c>
    </row>
    <row r="11" spans="1:13">
      <c r="A11" s="77" t="s">
        <v>250</v>
      </c>
      <c r="B11" s="78" t="s">
        <v>272</v>
      </c>
      <c r="C11" s="73">
        <f>'AMC ATS cost'!S27</f>
        <v>0</v>
      </c>
    </row>
    <row r="12" spans="1:13">
      <c r="A12" s="99" t="s">
        <v>251</v>
      </c>
      <c r="B12" s="78" t="s">
        <v>180</v>
      </c>
      <c r="C12" s="73">
        <f>Buyback!F39</f>
        <v>0</v>
      </c>
    </row>
    <row r="13" spans="1:13">
      <c r="A13" s="131" t="s">
        <v>102</v>
      </c>
      <c r="B13" s="132"/>
      <c r="C13" s="75">
        <f>SUM(C4:C11)-C12</f>
        <v>0</v>
      </c>
    </row>
    <row r="15" spans="1:13" ht="16.5" customHeight="1">
      <c r="B15" s="193" t="s">
        <v>93</v>
      </c>
      <c r="C15" s="193"/>
    </row>
    <row r="16" spans="1:13" ht="15.75" customHeight="1">
      <c r="B16" s="194" t="s">
        <v>130</v>
      </c>
      <c r="C16" s="194"/>
    </row>
    <row r="17" spans="2:3" ht="96.75" customHeight="1">
      <c r="B17" s="195" t="s">
        <v>136</v>
      </c>
      <c r="C17" s="195"/>
    </row>
    <row r="18" spans="2:3" ht="33.75" customHeight="1">
      <c r="B18" s="194" t="s">
        <v>94</v>
      </c>
      <c r="C18" s="194"/>
    </row>
  </sheetData>
  <mergeCells count="7">
    <mergeCell ref="B18:C18"/>
    <mergeCell ref="A13:B13"/>
    <mergeCell ref="A2:B2"/>
    <mergeCell ref="A1:M1"/>
    <mergeCell ref="B17:C17"/>
    <mergeCell ref="B15:C15"/>
    <mergeCell ref="B16:C16"/>
  </mergeCells>
  <pageMargins left="0.7" right="0.7" top="0.75" bottom="0.75" header="0.3" footer="0.3"/>
  <pageSetup paperSize="9" scale="80" orientation="landscape" verticalDpi="90" r:id="rId1"/>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136" t="s">
        <v>71</v>
      </c>
      <c r="D2" s="136"/>
      <c r="E2" s="136"/>
      <c r="F2" s="136"/>
      <c r="G2" s="136"/>
      <c r="H2" s="136"/>
      <c r="I2" s="136"/>
      <c r="J2" s="136"/>
      <c r="K2" s="136"/>
      <c r="L2" s="136"/>
      <c r="M2" s="136"/>
      <c r="N2" s="136"/>
      <c r="O2" s="136"/>
    </row>
    <row r="3" spans="3:15" ht="46.5" customHeight="1">
      <c r="C3" s="10" t="s">
        <v>1</v>
      </c>
      <c r="D3" s="15" t="s">
        <v>33</v>
      </c>
      <c r="E3" s="15" t="s">
        <v>2</v>
      </c>
      <c r="F3" s="12" t="s">
        <v>32</v>
      </c>
      <c r="G3" s="12" t="s">
        <v>46</v>
      </c>
      <c r="H3" s="12" t="s">
        <v>27</v>
      </c>
      <c r="I3" s="12" t="s">
        <v>28</v>
      </c>
      <c r="J3" s="12" t="s">
        <v>29</v>
      </c>
      <c r="K3" s="12" t="s">
        <v>30</v>
      </c>
      <c r="L3" s="12" t="s">
        <v>31</v>
      </c>
      <c r="M3" s="12" t="s">
        <v>48</v>
      </c>
      <c r="N3" s="12" t="s">
        <v>49</v>
      </c>
      <c r="O3" s="12" t="s">
        <v>74</v>
      </c>
    </row>
    <row r="4" spans="3:15" ht="46.5" customHeight="1">
      <c r="C4" s="20" t="s">
        <v>57</v>
      </c>
      <c r="D4" s="20" t="s">
        <v>76</v>
      </c>
      <c r="E4" s="20"/>
      <c r="F4" s="20"/>
      <c r="G4" s="20"/>
      <c r="H4" s="21"/>
      <c r="I4" s="21"/>
      <c r="J4" s="21"/>
      <c r="K4" s="21"/>
      <c r="L4" s="21"/>
      <c r="M4" s="21"/>
      <c r="N4" s="21"/>
      <c r="O4" s="21"/>
    </row>
    <row r="5" spans="3:15">
      <c r="C5" s="138">
        <v>1</v>
      </c>
      <c r="D5" s="137" t="s">
        <v>18</v>
      </c>
      <c r="E5" s="137" t="s">
        <v>3</v>
      </c>
      <c r="F5" s="137" t="s">
        <v>38</v>
      </c>
      <c r="G5" s="137"/>
      <c r="H5" s="137"/>
      <c r="I5" s="137"/>
      <c r="J5" s="137"/>
      <c r="K5" s="137"/>
      <c r="L5" s="137"/>
      <c r="M5" s="137"/>
      <c r="N5" s="137"/>
      <c r="O5" s="137"/>
    </row>
    <row r="6" spans="3:15">
      <c r="C6" s="138"/>
      <c r="D6" s="137"/>
      <c r="E6" s="137"/>
      <c r="F6" s="137"/>
      <c r="G6" s="137"/>
      <c r="H6" s="137"/>
      <c r="I6" s="137"/>
      <c r="J6" s="137"/>
      <c r="K6" s="137"/>
      <c r="L6" s="137"/>
      <c r="M6" s="137"/>
      <c r="N6" s="137"/>
      <c r="O6" s="137"/>
    </row>
    <row r="7" spans="3:15">
      <c r="C7" s="138">
        <v>2</v>
      </c>
      <c r="D7" s="137" t="s">
        <v>18</v>
      </c>
      <c r="E7" s="138" t="s">
        <v>3</v>
      </c>
      <c r="F7" s="138" t="s">
        <v>5</v>
      </c>
      <c r="G7" s="138"/>
      <c r="H7" s="138"/>
      <c r="I7" s="138"/>
      <c r="J7" s="138"/>
      <c r="K7" s="138"/>
      <c r="L7" s="138"/>
      <c r="M7" s="138"/>
      <c r="N7" s="138"/>
      <c r="O7" s="138"/>
    </row>
    <row r="8" spans="3:15">
      <c r="C8" s="138"/>
      <c r="D8" s="137"/>
      <c r="E8" s="138"/>
      <c r="F8" s="138"/>
      <c r="G8" s="138"/>
      <c r="H8" s="138"/>
      <c r="I8" s="138"/>
      <c r="J8" s="138"/>
      <c r="K8" s="138"/>
      <c r="L8" s="138"/>
      <c r="M8" s="138"/>
      <c r="N8" s="138"/>
      <c r="O8" s="138"/>
    </row>
    <row r="9" spans="3:15">
      <c r="C9" s="138">
        <v>3</v>
      </c>
      <c r="D9" s="137" t="s">
        <v>18</v>
      </c>
      <c r="E9" s="137" t="s">
        <v>3</v>
      </c>
      <c r="F9" s="137" t="s">
        <v>4</v>
      </c>
      <c r="G9" s="137"/>
      <c r="H9" s="137"/>
      <c r="I9" s="137"/>
      <c r="J9" s="137"/>
      <c r="K9" s="137"/>
      <c r="L9" s="137"/>
      <c r="M9" s="137"/>
      <c r="N9" s="137"/>
      <c r="O9" s="137"/>
    </row>
    <row r="10" spans="3:15">
      <c r="C10" s="138"/>
      <c r="D10" s="137"/>
      <c r="E10" s="137"/>
      <c r="F10" s="137"/>
      <c r="G10" s="137"/>
      <c r="H10" s="137"/>
      <c r="I10" s="137"/>
      <c r="J10" s="137"/>
      <c r="K10" s="137"/>
      <c r="L10" s="137"/>
      <c r="M10" s="137"/>
      <c r="N10" s="137"/>
      <c r="O10" s="137"/>
    </row>
    <row r="11" spans="3:15">
      <c r="C11" s="138">
        <v>4</v>
      </c>
      <c r="D11" s="137" t="s">
        <v>19</v>
      </c>
      <c r="E11" s="138" t="s">
        <v>6</v>
      </c>
      <c r="F11" s="138" t="s">
        <v>7</v>
      </c>
      <c r="G11" s="138"/>
      <c r="H11" s="138"/>
      <c r="I11" s="138"/>
      <c r="J11" s="138"/>
      <c r="K11" s="138"/>
      <c r="L11" s="138"/>
      <c r="M11" s="138"/>
      <c r="N11" s="138"/>
      <c r="O11" s="138"/>
    </row>
    <row r="12" spans="3:15">
      <c r="C12" s="138"/>
      <c r="D12" s="137"/>
      <c r="E12" s="138"/>
      <c r="F12" s="138"/>
      <c r="G12" s="138"/>
      <c r="H12" s="138"/>
      <c r="I12" s="138"/>
      <c r="J12" s="138"/>
      <c r="K12" s="138"/>
      <c r="L12" s="138"/>
      <c r="M12" s="138"/>
      <c r="N12" s="138"/>
      <c r="O12" s="138"/>
    </row>
    <row r="13" spans="3:15">
      <c r="C13" s="138">
        <v>5</v>
      </c>
      <c r="D13" s="137" t="s">
        <v>19</v>
      </c>
      <c r="E13" s="137" t="s">
        <v>6</v>
      </c>
      <c r="F13" s="137" t="s">
        <v>8</v>
      </c>
      <c r="G13" s="137"/>
      <c r="H13" s="137"/>
      <c r="I13" s="137"/>
      <c r="J13" s="137"/>
      <c r="K13" s="137"/>
      <c r="L13" s="137"/>
      <c r="M13" s="137"/>
      <c r="N13" s="137"/>
      <c r="O13" s="137"/>
    </row>
    <row r="14" spans="3:15">
      <c r="C14" s="138"/>
      <c r="D14" s="137"/>
      <c r="E14" s="137"/>
      <c r="F14" s="137"/>
      <c r="G14" s="137"/>
      <c r="H14" s="137"/>
      <c r="I14" s="137"/>
      <c r="J14" s="137"/>
      <c r="K14" s="137"/>
      <c r="L14" s="137"/>
      <c r="M14" s="137"/>
      <c r="N14" s="137"/>
      <c r="O14" s="137"/>
    </row>
    <row r="15" spans="3:15">
      <c r="C15" s="138">
        <v>6</v>
      </c>
      <c r="D15" s="137" t="s">
        <v>19</v>
      </c>
      <c r="E15" s="137" t="s">
        <v>9</v>
      </c>
      <c r="F15" s="137" t="s">
        <v>13</v>
      </c>
      <c r="G15" s="137"/>
      <c r="H15" s="137"/>
      <c r="I15" s="137"/>
      <c r="J15" s="137"/>
      <c r="K15" s="137"/>
      <c r="L15" s="137"/>
      <c r="M15" s="137"/>
      <c r="N15" s="137"/>
      <c r="O15" s="137"/>
    </row>
    <row r="16" spans="3:15">
      <c r="C16" s="138"/>
      <c r="D16" s="137"/>
      <c r="E16" s="137"/>
      <c r="F16" s="137"/>
      <c r="G16" s="137"/>
      <c r="H16" s="137"/>
      <c r="I16" s="137"/>
      <c r="J16" s="137"/>
      <c r="K16" s="137"/>
      <c r="L16" s="137"/>
      <c r="M16" s="137"/>
      <c r="N16" s="137"/>
      <c r="O16" s="137"/>
    </row>
    <row r="17" spans="3:15">
      <c r="C17" s="138">
        <v>7</v>
      </c>
      <c r="D17" s="137" t="s">
        <v>39</v>
      </c>
      <c r="E17" s="137" t="s">
        <v>14</v>
      </c>
      <c r="F17" s="137" t="s">
        <v>10</v>
      </c>
      <c r="G17" s="137"/>
      <c r="H17" s="137"/>
      <c r="I17" s="137"/>
      <c r="J17" s="137"/>
      <c r="K17" s="137"/>
      <c r="L17" s="137"/>
      <c r="M17" s="137"/>
      <c r="N17" s="137"/>
      <c r="O17" s="137"/>
    </row>
    <row r="18" spans="3:15">
      <c r="C18" s="138"/>
      <c r="D18" s="137"/>
      <c r="E18" s="137"/>
      <c r="F18" s="137"/>
      <c r="G18" s="137"/>
      <c r="H18" s="137"/>
      <c r="I18" s="137"/>
      <c r="J18" s="137"/>
      <c r="K18" s="137"/>
      <c r="L18" s="137"/>
      <c r="M18" s="137"/>
      <c r="N18" s="137"/>
      <c r="O18" s="137"/>
    </row>
    <row r="19" spans="3:15">
      <c r="C19" s="138">
        <v>8</v>
      </c>
      <c r="D19" s="137" t="s">
        <v>42</v>
      </c>
      <c r="E19" s="137" t="s">
        <v>12</v>
      </c>
      <c r="F19" s="137" t="s">
        <v>15</v>
      </c>
      <c r="G19" s="137"/>
      <c r="H19" s="137"/>
      <c r="I19" s="137"/>
      <c r="J19" s="137"/>
      <c r="K19" s="137"/>
      <c r="L19" s="137"/>
      <c r="M19" s="137"/>
      <c r="N19" s="137"/>
      <c r="O19" s="137"/>
    </row>
    <row r="20" spans="3:15">
      <c r="C20" s="138"/>
      <c r="D20" s="137"/>
      <c r="E20" s="137"/>
      <c r="F20" s="137"/>
      <c r="G20" s="137"/>
      <c r="H20" s="137"/>
      <c r="I20" s="137"/>
      <c r="J20" s="137"/>
      <c r="K20" s="137"/>
      <c r="L20" s="137"/>
      <c r="M20" s="137"/>
      <c r="N20" s="137"/>
      <c r="O20" s="137"/>
    </row>
    <row r="21" spans="3:15">
      <c r="C21" s="138">
        <v>9</v>
      </c>
      <c r="D21" s="137" t="s">
        <v>42</v>
      </c>
      <c r="E21" s="137" t="s">
        <v>12</v>
      </c>
      <c r="F21" s="137" t="s">
        <v>16</v>
      </c>
      <c r="G21" s="137"/>
      <c r="H21" s="137"/>
      <c r="I21" s="137"/>
      <c r="J21" s="137"/>
      <c r="K21" s="137"/>
      <c r="L21" s="137"/>
      <c r="M21" s="137"/>
      <c r="N21" s="137"/>
      <c r="O21" s="137"/>
    </row>
    <row r="22" spans="3:15">
      <c r="C22" s="138"/>
      <c r="D22" s="137"/>
      <c r="E22" s="137"/>
      <c r="F22" s="137"/>
      <c r="G22" s="137"/>
      <c r="H22" s="137"/>
      <c r="I22" s="137"/>
      <c r="J22" s="137"/>
      <c r="K22" s="137"/>
      <c r="L22" s="137"/>
      <c r="M22" s="137"/>
      <c r="N22" s="137"/>
      <c r="O22" s="137"/>
    </row>
    <row r="23" spans="3:15">
      <c r="C23" s="138">
        <v>10</v>
      </c>
      <c r="D23" s="137" t="s">
        <v>42</v>
      </c>
      <c r="E23" s="137" t="s">
        <v>12</v>
      </c>
      <c r="F23" s="137" t="s">
        <v>17</v>
      </c>
      <c r="G23" s="137"/>
      <c r="H23" s="137"/>
      <c r="I23" s="137"/>
      <c r="J23" s="137"/>
      <c r="K23" s="137"/>
      <c r="L23" s="137"/>
      <c r="M23" s="137"/>
      <c r="N23" s="137"/>
      <c r="O23" s="137"/>
    </row>
    <row r="24" spans="3:15">
      <c r="C24" s="138"/>
      <c r="D24" s="137"/>
      <c r="E24" s="137"/>
      <c r="F24" s="137"/>
      <c r="G24" s="137"/>
      <c r="H24" s="137"/>
      <c r="I24" s="137"/>
      <c r="J24" s="137"/>
      <c r="K24" s="137"/>
      <c r="L24" s="137"/>
      <c r="M24" s="137"/>
      <c r="N24" s="137"/>
      <c r="O24" s="137"/>
    </row>
    <row r="25" spans="3:15">
      <c r="C25" s="138">
        <v>11</v>
      </c>
      <c r="D25" s="137" t="s">
        <v>40</v>
      </c>
      <c r="E25" s="137" t="s">
        <v>11</v>
      </c>
      <c r="F25" s="137" t="s">
        <v>41</v>
      </c>
      <c r="G25" s="137"/>
      <c r="H25" s="137"/>
      <c r="I25" s="137"/>
      <c r="J25" s="137"/>
      <c r="K25" s="137"/>
      <c r="L25" s="137"/>
      <c r="M25" s="137"/>
      <c r="N25" s="137"/>
      <c r="O25" s="137"/>
    </row>
    <row r="26" spans="3:15">
      <c r="C26" s="138"/>
      <c r="D26" s="137"/>
      <c r="E26" s="137"/>
      <c r="F26" s="137"/>
      <c r="G26" s="137"/>
      <c r="H26" s="137"/>
      <c r="I26" s="137"/>
      <c r="J26" s="137"/>
      <c r="K26" s="137"/>
      <c r="L26" s="137"/>
      <c r="M26" s="137"/>
      <c r="N26" s="137"/>
      <c r="O26" s="137"/>
    </row>
    <row r="27" spans="3:15" ht="29">
      <c r="C27" s="17"/>
      <c r="D27" s="17" t="s">
        <v>69</v>
      </c>
      <c r="E27" s="17"/>
      <c r="F27" s="17"/>
      <c r="G27" s="17"/>
      <c r="H27" s="17"/>
      <c r="I27" s="17"/>
      <c r="J27" s="17"/>
      <c r="K27" s="17"/>
      <c r="L27" s="17"/>
      <c r="M27" s="17"/>
      <c r="N27" s="17"/>
      <c r="O27" s="17"/>
    </row>
    <row r="28" spans="3:15">
      <c r="C28" s="20" t="s">
        <v>77</v>
      </c>
      <c r="D28" s="20" t="s">
        <v>72</v>
      </c>
      <c r="E28" s="20"/>
      <c r="F28" s="20"/>
      <c r="G28" s="20"/>
      <c r="H28" s="21"/>
      <c r="I28" s="21"/>
      <c r="J28" s="21"/>
      <c r="K28" s="21"/>
      <c r="L28" s="21"/>
      <c r="M28" s="21"/>
      <c r="N28" s="21"/>
      <c r="O28" s="21"/>
    </row>
    <row r="29" spans="3:15" ht="43.5">
      <c r="C29" s="11" t="s">
        <v>1</v>
      </c>
      <c r="D29" s="11" t="s">
        <v>73</v>
      </c>
      <c r="E29" s="11" t="s">
        <v>34</v>
      </c>
      <c r="F29" s="11" t="s">
        <v>35</v>
      </c>
      <c r="G29" s="11" t="s">
        <v>26</v>
      </c>
      <c r="H29" s="12" t="s">
        <v>27</v>
      </c>
      <c r="I29" s="12" t="s">
        <v>28</v>
      </c>
      <c r="J29" s="12" t="s">
        <v>29</v>
      </c>
      <c r="K29" s="12" t="s">
        <v>30</v>
      </c>
      <c r="L29" s="12" t="s">
        <v>31</v>
      </c>
      <c r="M29" s="12" t="s">
        <v>48</v>
      </c>
      <c r="N29" s="12" t="s">
        <v>49</v>
      </c>
      <c r="O29" s="12" t="s">
        <v>74</v>
      </c>
    </row>
    <row r="30" spans="3:15">
      <c r="C30" s="2">
        <v>1</v>
      </c>
      <c r="D30" s="5" t="s">
        <v>18</v>
      </c>
      <c r="E30" s="2"/>
      <c r="F30" s="5"/>
      <c r="G30" s="5"/>
      <c r="H30" s="2"/>
      <c r="I30" s="2"/>
      <c r="J30" s="2"/>
      <c r="K30" s="2"/>
      <c r="L30" s="2"/>
      <c r="M30" s="2"/>
      <c r="N30" s="2"/>
      <c r="O30" s="2"/>
    </row>
    <row r="31" spans="3:15">
      <c r="C31" s="2">
        <v>2</v>
      </c>
      <c r="D31" s="5" t="s">
        <v>19</v>
      </c>
      <c r="E31" s="2"/>
      <c r="F31" s="5"/>
      <c r="G31" s="5"/>
      <c r="H31" s="2"/>
      <c r="I31" s="2"/>
      <c r="J31" s="2"/>
      <c r="K31" s="2"/>
      <c r="L31" s="2"/>
      <c r="M31" s="2"/>
      <c r="N31" s="2"/>
      <c r="O31" s="2"/>
    </row>
    <row r="32" spans="3:15">
      <c r="C32" s="2">
        <v>3</v>
      </c>
      <c r="D32" s="5" t="s">
        <v>20</v>
      </c>
      <c r="E32" s="2"/>
      <c r="F32" s="5"/>
      <c r="G32" s="5"/>
      <c r="H32" s="2"/>
      <c r="I32" s="2"/>
      <c r="J32" s="2"/>
      <c r="K32" s="2"/>
      <c r="L32" s="2"/>
      <c r="M32" s="2"/>
      <c r="N32" s="2"/>
      <c r="O32" s="2"/>
    </row>
    <row r="33" spans="3:15">
      <c r="C33" s="2">
        <v>4</v>
      </c>
      <c r="D33" s="5" t="s">
        <v>21</v>
      </c>
      <c r="E33" s="2"/>
      <c r="F33" s="5"/>
      <c r="G33" s="5"/>
      <c r="H33" s="2"/>
      <c r="I33" s="2"/>
      <c r="J33" s="2"/>
      <c r="K33" s="2"/>
      <c r="L33" s="2"/>
      <c r="M33" s="2"/>
      <c r="N33" s="2"/>
      <c r="O33" s="2"/>
    </row>
    <row r="34" spans="3:15">
      <c r="C34" s="2">
        <v>5</v>
      </c>
      <c r="D34" s="5" t="s">
        <v>40</v>
      </c>
      <c r="E34" s="2"/>
      <c r="F34" s="5"/>
      <c r="G34" s="5"/>
      <c r="H34" s="2"/>
      <c r="I34" s="2"/>
      <c r="J34" s="2"/>
      <c r="K34" s="2"/>
      <c r="L34" s="2"/>
      <c r="M34" s="2"/>
      <c r="N34" s="2"/>
      <c r="O34" s="2"/>
    </row>
    <row r="35" spans="3:15">
      <c r="C35" s="2">
        <v>6</v>
      </c>
      <c r="D35" s="5" t="s">
        <v>36</v>
      </c>
      <c r="E35" s="2"/>
      <c r="F35" s="5"/>
      <c r="G35" s="5"/>
      <c r="H35" s="2"/>
      <c r="I35" s="2"/>
      <c r="J35" s="2"/>
      <c r="K35" s="2"/>
      <c r="L35" s="2"/>
      <c r="M35" s="2"/>
      <c r="N35" s="2"/>
      <c r="O35" s="2"/>
    </row>
    <row r="36" spans="3:15" ht="29">
      <c r="C36" s="2">
        <v>7</v>
      </c>
      <c r="D36" s="5" t="s">
        <v>43</v>
      </c>
      <c r="E36" s="2"/>
      <c r="F36" s="5"/>
      <c r="G36" s="5"/>
      <c r="H36" s="2"/>
      <c r="I36" s="2"/>
      <c r="J36" s="2"/>
      <c r="K36" s="2"/>
      <c r="L36" s="2"/>
      <c r="M36" s="2"/>
      <c r="N36" s="2"/>
      <c r="O36" s="2"/>
    </row>
    <row r="37" spans="3:15">
      <c r="C37" s="2">
        <v>8</v>
      </c>
      <c r="D37" s="3" t="s">
        <v>22</v>
      </c>
      <c r="E37" s="2"/>
      <c r="F37" s="5"/>
      <c r="G37" s="5"/>
      <c r="H37" s="2"/>
      <c r="I37" s="2"/>
      <c r="J37" s="2"/>
      <c r="K37" s="2"/>
      <c r="L37" s="2"/>
      <c r="M37" s="2"/>
      <c r="N37" s="2"/>
      <c r="O37" s="2"/>
    </row>
    <row r="38" spans="3:15">
      <c r="C38" s="2">
        <v>9</v>
      </c>
      <c r="D38" s="5" t="s">
        <v>23</v>
      </c>
      <c r="E38" s="2"/>
      <c r="F38" s="5"/>
      <c r="G38" s="5"/>
      <c r="H38" s="2"/>
      <c r="I38" s="2"/>
      <c r="J38" s="2"/>
      <c r="K38" s="2"/>
      <c r="L38" s="2"/>
      <c r="M38" s="2"/>
      <c r="N38" s="2"/>
      <c r="O38" s="2"/>
    </row>
    <row r="39" spans="3:15">
      <c r="C39" s="2">
        <v>10</v>
      </c>
      <c r="D39" s="5" t="s">
        <v>24</v>
      </c>
      <c r="E39" s="2"/>
      <c r="F39" s="5"/>
      <c r="G39" s="5"/>
      <c r="H39" s="2"/>
      <c r="I39" s="2"/>
      <c r="J39" s="2"/>
      <c r="K39" s="2"/>
      <c r="L39" s="2"/>
      <c r="M39" s="2"/>
      <c r="N39" s="2"/>
      <c r="O39" s="2"/>
    </row>
    <row r="40" spans="3:15">
      <c r="C40" s="2">
        <v>11</v>
      </c>
      <c r="D40" s="5" t="s">
        <v>25</v>
      </c>
      <c r="E40" s="2"/>
      <c r="F40" s="5"/>
      <c r="G40" s="5"/>
      <c r="H40" s="2"/>
      <c r="I40" s="2"/>
      <c r="J40" s="2"/>
      <c r="K40" s="2"/>
      <c r="L40" s="2"/>
      <c r="M40" s="2"/>
      <c r="N40" s="2"/>
      <c r="O40" s="2"/>
    </row>
    <row r="41" spans="3:15">
      <c r="C41" s="2">
        <v>12</v>
      </c>
      <c r="D41" s="5" t="s">
        <v>44</v>
      </c>
      <c r="E41" s="2"/>
      <c r="F41" s="5"/>
      <c r="G41" s="5"/>
      <c r="H41" s="2"/>
      <c r="I41" s="2"/>
      <c r="J41" s="2"/>
      <c r="K41" s="2"/>
      <c r="L41" s="2"/>
      <c r="M41" s="2"/>
      <c r="N41" s="2"/>
      <c r="O41" s="2"/>
    </row>
    <row r="42" spans="3:15">
      <c r="C42" s="2">
        <v>13</v>
      </c>
      <c r="D42" s="5" t="s">
        <v>45</v>
      </c>
      <c r="E42" s="2"/>
      <c r="F42" s="5"/>
      <c r="G42" s="5"/>
      <c r="H42" s="2"/>
      <c r="I42" s="2"/>
      <c r="J42" s="2"/>
      <c r="K42" s="2"/>
      <c r="L42" s="2"/>
      <c r="M42" s="2"/>
      <c r="N42" s="2"/>
      <c r="O42" s="2"/>
    </row>
    <row r="43" spans="3:15">
      <c r="C43" s="2">
        <v>14</v>
      </c>
      <c r="D43" s="5" t="s">
        <v>37</v>
      </c>
      <c r="E43" s="2"/>
      <c r="F43" s="5"/>
      <c r="G43" s="5"/>
      <c r="H43" s="2"/>
      <c r="I43" s="2"/>
      <c r="J43" s="2"/>
      <c r="K43" s="2"/>
      <c r="L43" s="2"/>
      <c r="M43" s="2"/>
      <c r="N43" s="2"/>
      <c r="O43" s="2"/>
    </row>
    <row r="44" spans="3:15">
      <c r="C44" s="17"/>
      <c r="D44" s="17" t="s">
        <v>75</v>
      </c>
      <c r="E44" s="17"/>
      <c r="F44" s="17"/>
      <c r="G44" s="17"/>
      <c r="H44" s="17"/>
      <c r="I44" s="17"/>
      <c r="J44" s="17"/>
      <c r="K44" s="17"/>
      <c r="L44" s="17"/>
      <c r="M44" s="17"/>
      <c r="N44" s="17"/>
      <c r="O44" s="17"/>
    </row>
    <row r="45" spans="3:15" ht="29">
      <c r="C45" s="20" t="s">
        <v>78</v>
      </c>
      <c r="D45" s="20" t="s">
        <v>85</v>
      </c>
      <c r="E45" s="20"/>
      <c r="F45" s="20"/>
      <c r="G45" s="20"/>
      <c r="H45" s="21"/>
      <c r="I45" s="21"/>
      <c r="J45" s="21"/>
      <c r="K45" s="21"/>
      <c r="L45" s="21"/>
      <c r="M45" s="21"/>
      <c r="N45" s="21"/>
      <c r="O45" s="21"/>
    </row>
    <row r="46" spans="3:15" s="22" customFormat="1" ht="43.5">
      <c r="C46" s="24" t="s">
        <v>82</v>
      </c>
      <c r="D46" s="24" t="s">
        <v>58</v>
      </c>
      <c r="E46" s="24" t="s">
        <v>59</v>
      </c>
      <c r="F46" s="24" t="s">
        <v>60</v>
      </c>
      <c r="G46" s="24" t="s">
        <v>61</v>
      </c>
      <c r="H46" s="12" t="s">
        <v>27</v>
      </c>
      <c r="I46" s="12" t="s">
        <v>28</v>
      </c>
      <c r="J46" s="12" t="s">
        <v>29</v>
      </c>
      <c r="K46" s="12" t="s">
        <v>30</v>
      </c>
      <c r="L46" s="12" t="s">
        <v>31</v>
      </c>
      <c r="M46" s="12" t="s">
        <v>48</v>
      </c>
      <c r="N46" s="12" t="s">
        <v>49</v>
      </c>
      <c r="O46" s="12" t="s">
        <v>74</v>
      </c>
    </row>
    <row r="47" spans="3:15" ht="43.5">
      <c r="C47" s="16">
        <v>1</v>
      </c>
      <c r="D47" s="5" t="s">
        <v>62</v>
      </c>
      <c r="E47" s="16" t="s">
        <v>70</v>
      </c>
      <c r="F47" s="16"/>
      <c r="G47" s="26">
        <v>300000</v>
      </c>
      <c r="H47" s="16"/>
      <c r="I47" s="16"/>
      <c r="J47" s="16"/>
      <c r="K47" s="16"/>
      <c r="L47" s="16"/>
      <c r="M47" s="16"/>
      <c r="N47" s="16"/>
      <c r="O47" s="16"/>
    </row>
    <row r="48" spans="3:15" ht="29">
      <c r="C48" s="16">
        <v>2</v>
      </c>
      <c r="D48" s="5" t="s">
        <v>6</v>
      </c>
      <c r="E48" s="16" t="s">
        <v>64</v>
      </c>
      <c r="F48" s="16"/>
      <c r="G48" s="26">
        <v>50000</v>
      </c>
      <c r="H48" s="16"/>
      <c r="I48" s="16"/>
      <c r="J48" s="16"/>
      <c r="K48" s="16"/>
      <c r="L48" s="16"/>
      <c r="M48" s="16"/>
      <c r="N48" s="16"/>
      <c r="O48" s="16"/>
    </row>
    <row r="49" spans="3:15" ht="29">
      <c r="C49" s="16">
        <v>3</v>
      </c>
      <c r="D49" s="5" t="s">
        <v>63</v>
      </c>
      <c r="E49" s="16" t="s">
        <v>66</v>
      </c>
      <c r="F49" s="16"/>
      <c r="G49" s="26">
        <v>40000</v>
      </c>
      <c r="H49" s="16"/>
      <c r="I49" s="16"/>
      <c r="J49" s="16"/>
      <c r="K49" s="16"/>
      <c r="L49" s="16"/>
      <c r="M49" s="16"/>
      <c r="N49" s="16"/>
      <c r="O49" s="16"/>
    </row>
    <row r="50" spans="3:15" ht="29">
      <c r="C50" s="16">
        <v>4</v>
      </c>
      <c r="D50" s="5" t="s">
        <v>12</v>
      </c>
      <c r="E50" s="16" t="s">
        <v>65</v>
      </c>
      <c r="F50" s="16"/>
      <c r="G50" s="26">
        <v>500000</v>
      </c>
      <c r="H50" s="16"/>
      <c r="I50" s="16"/>
      <c r="J50" s="16"/>
      <c r="K50" s="16"/>
      <c r="L50" s="16"/>
      <c r="M50" s="16"/>
      <c r="N50" s="16"/>
      <c r="O50" s="16"/>
    </row>
    <row r="51" spans="3:15" ht="29">
      <c r="C51" s="17"/>
      <c r="D51" s="17" t="s">
        <v>79</v>
      </c>
      <c r="E51" s="17"/>
      <c r="F51" s="17"/>
      <c r="G51" s="17"/>
      <c r="H51" s="17"/>
      <c r="I51" s="17"/>
      <c r="J51" s="17"/>
      <c r="K51" s="17"/>
      <c r="L51" s="17"/>
      <c r="M51" s="17"/>
      <c r="N51" s="17"/>
      <c r="O51" s="17"/>
    </row>
    <row r="52" spans="3:15">
      <c r="C52" s="20" t="s">
        <v>81</v>
      </c>
      <c r="D52" s="20" t="s">
        <v>80</v>
      </c>
      <c r="E52" s="20"/>
      <c r="F52" s="20"/>
      <c r="G52" s="20"/>
      <c r="H52" s="21"/>
      <c r="I52" s="21"/>
      <c r="J52" s="21"/>
      <c r="K52" s="21"/>
      <c r="L52" s="21"/>
      <c r="M52" s="21"/>
      <c r="N52" s="21"/>
      <c r="O52" s="21"/>
    </row>
    <row r="53" spans="3:15" s="22" customFormat="1" ht="43.5">
      <c r="C53" s="12" t="s">
        <v>1</v>
      </c>
      <c r="D53" s="23" t="s">
        <v>47</v>
      </c>
      <c r="E53" s="141" t="s">
        <v>50</v>
      </c>
      <c r="F53" s="142"/>
      <c r="G53" s="12" t="s">
        <v>46</v>
      </c>
      <c r="H53" s="12" t="s">
        <v>27</v>
      </c>
      <c r="I53" s="12" t="s">
        <v>28</v>
      </c>
      <c r="J53" s="12" t="s">
        <v>29</v>
      </c>
      <c r="K53" s="12" t="s">
        <v>30</v>
      </c>
      <c r="L53" s="12" t="s">
        <v>31</v>
      </c>
      <c r="M53" s="12" t="s">
        <v>48</v>
      </c>
      <c r="N53" s="12" t="s">
        <v>49</v>
      </c>
      <c r="O53" s="12" t="s">
        <v>74</v>
      </c>
    </row>
    <row r="54" spans="3:15" ht="29">
      <c r="C54" s="2">
        <v>1</v>
      </c>
      <c r="D54" s="9" t="s">
        <v>51</v>
      </c>
      <c r="E54" s="143" t="s">
        <v>52</v>
      </c>
      <c r="F54" s="144"/>
      <c r="G54" s="2">
        <v>4</v>
      </c>
      <c r="H54" s="2"/>
      <c r="I54" s="2"/>
      <c r="J54" s="2"/>
      <c r="K54" s="2"/>
      <c r="L54" s="2"/>
      <c r="M54" s="2"/>
      <c r="N54" s="2"/>
      <c r="O54" s="2"/>
    </row>
    <row r="55" spans="3:15" ht="29">
      <c r="C55" s="2">
        <v>2</v>
      </c>
      <c r="D55" s="9" t="s">
        <v>53</v>
      </c>
      <c r="E55" s="143" t="s">
        <v>54</v>
      </c>
      <c r="F55" s="144"/>
      <c r="G55" s="2">
        <v>2</v>
      </c>
      <c r="H55" s="2"/>
      <c r="I55" s="2"/>
      <c r="J55" s="2"/>
      <c r="K55" s="2"/>
      <c r="L55" s="2"/>
      <c r="M55" s="2"/>
      <c r="N55" s="2"/>
      <c r="O55" s="2"/>
    </row>
    <row r="56" spans="3:15" ht="29">
      <c r="C56" s="2">
        <v>3</v>
      </c>
      <c r="D56" s="9" t="s">
        <v>55</v>
      </c>
      <c r="E56" s="143" t="s">
        <v>54</v>
      </c>
      <c r="F56" s="144"/>
      <c r="G56" s="2">
        <v>2</v>
      </c>
      <c r="H56" s="2"/>
      <c r="I56" s="2"/>
      <c r="J56" s="2"/>
      <c r="K56" s="2"/>
      <c r="L56" s="2"/>
      <c r="M56" s="2"/>
      <c r="N56" s="2"/>
      <c r="O56" s="2"/>
    </row>
    <row r="57" spans="3:15" ht="29">
      <c r="C57" s="2">
        <v>4</v>
      </c>
      <c r="D57" s="9" t="s">
        <v>56</v>
      </c>
      <c r="E57" s="143" t="s">
        <v>52</v>
      </c>
      <c r="F57" s="144"/>
      <c r="G57" s="2">
        <v>4</v>
      </c>
      <c r="H57" s="2"/>
      <c r="I57" s="2"/>
      <c r="J57" s="2"/>
      <c r="K57" s="2"/>
      <c r="L57" s="2"/>
      <c r="M57" s="2"/>
      <c r="N57" s="2"/>
      <c r="O57" s="2"/>
    </row>
    <row r="58" spans="3:15" ht="29">
      <c r="C58" s="18"/>
      <c r="D58" s="19" t="s">
        <v>83</v>
      </c>
      <c r="E58" s="139"/>
      <c r="F58" s="140"/>
      <c r="G58" s="18"/>
      <c r="H58" s="18"/>
      <c r="I58" s="18"/>
      <c r="J58" s="18"/>
      <c r="K58" s="18"/>
      <c r="L58" s="18"/>
      <c r="M58" s="18"/>
      <c r="N58" s="18"/>
      <c r="O58" s="18"/>
    </row>
    <row r="59" spans="3:15">
      <c r="C59" s="13"/>
      <c r="D59" s="14" t="s">
        <v>84</v>
      </c>
      <c r="E59" s="13"/>
      <c r="F59" s="13"/>
      <c r="G59" s="13"/>
      <c r="H59" s="13"/>
      <c r="I59" s="13"/>
      <c r="J59" s="13"/>
      <c r="K59" s="13"/>
      <c r="L59" s="13"/>
      <c r="M59" s="13"/>
      <c r="N59" s="13"/>
      <c r="O59" s="13"/>
    </row>
  </sheetData>
  <mergeCells count="150">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s>
  <pageMargins left="0.7" right="0.7" top="0.75" bottom="0.75" header="0.3" footer="0.3"/>
  <pageSetup paperSize="9" scale="6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1:M63"/>
  <sheetViews>
    <sheetView zoomScale="80" zoomScaleNormal="80" zoomScaleSheetLayoutView="75" workbookViewId="0">
      <pane ySplit="4" topLeftCell="A5" activePane="bottomLeft" state="frozen"/>
      <selection pane="bottomLeft" activeCell="A2" sqref="A2:B2"/>
    </sheetView>
  </sheetViews>
  <sheetFormatPr defaultColWidth="9.1796875" defaultRowHeight="14.5"/>
  <cols>
    <col min="1" max="1" width="5.54296875" style="47" bestFit="1" customWidth="1"/>
    <col min="2" max="2" width="54.453125" style="4" bestFit="1" customWidth="1"/>
    <col min="3" max="3" width="43.54296875" style="4" customWidth="1"/>
    <col min="4" max="5" width="9.1796875" style="4"/>
    <col min="6" max="6" width="11.26953125" style="4" customWidth="1"/>
    <col min="7" max="8" width="9.1796875" style="4"/>
    <col min="9" max="9" width="11.54296875" style="4" customWidth="1"/>
    <col min="10" max="10" width="11" style="4" bestFit="1" customWidth="1"/>
    <col min="11" max="11" width="9.1796875" style="4"/>
    <col min="12" max="12" width="10.81640625" style="4" customWidth="1"/>
    <col min="13" max="13" width="21.81640625" style="4" customWidth="1"/>
    <col min="14" max="16384" width="9.1796875" style="4"/>
  </cols>
  <sheetData>
    <row r="1" spans="1:13">
      <c r="A1" s="134" t="s">
        <v>284</v>
      </c>
      <c r="B1" s="135"/>
      <c r="C1" s="135"/>
      <c r="D1" s="135"/>
      <c r="E1" s="135"/>
      <c r="F1" s="135"/>
      <c r="G1" s="135"/>
      <c r="H1" s="135"/>
      <c r="I1" s="135"/>
      <c r="J1" s="135"/>
      <c r="K1" s="135"/>
      <c r="L1" s="135"/>
      <c r="M1" s="135"/>
    </row>
    <row r="2" spans="1:13">
      <c r="A2" s="156" t="s">
        <v>172</v>
      </c>
      <c r="B2" s="156"/>
    </row>
    <row r="3" spans="1:13">
      <c r="A3" s="157"/>
      <c r="B3" s="158"/>
      <c r="C3" s="159"/>
      <c r="D3" s="153" t="s">
        <v>139</v>
      </c>
      <c r="E3" s="154"/>
      <c r="F3" s="155"/>
      <c r="G3" s="152" t="s">
        <v>140</v>
      </c>
      <c r="H3" s="152"/>
      <c r="I3" s="152"/>
      <c r="J3" s="152" t="s">
        <v>141</v>
      </c>
      <c r="K3" s="152"/>
      <c r="L3" s="152"/>
      <c r="M3" s="58" t="s">
        <v>108</v>
      </c>
    </row>
    <row r="4" spans="1:13" ht="42.75" customHeight="1">
      <c r="A4" s="56" t="s">
        <v>111</v>
      </c>
      <c r="B4" s="56" t="s">
        <v>33</v>
      </c>
      <c r="C4" s="56" t="s">
        <v>109</v>
      </c>
      <c r="D4" s="56" t="s">
        <v>100</v>
      </c>
      <c r="E4" s="56" t="s">
        <v>101</v>
      </c>
      <c r="F4" s="56" t="s">
        <v>110</v>
      </c>
      <c r="G4" s="56" t="s">
        <v>100</v>
      </c>
      <c r="H4" s="56" t="s">
        <v>101</v>
      </c>
      <c r="I4" s="56" t="s">
        <v>110</v>
      </c>
      <c r="J4" s="56" t="s">
        <v>100</v>
      </c>
      <c r="K4" s="56" t="s">
        <v>101</v>
      </c>
      <c r="L4" s="56" t="s">
        <v>110</v>
      </c>
      <c r="M4" s="57"/>
    </row>
    <row r="5" spans="1:13" ht="30" customHeight="1">
      <c r="A5" s="149" t="s">
        <v>112</v>
      </c>
      <c r="B5" s="149"/>
      <c r="C5" s="149"/>
      <c r="D5" s="149"/>
      <c r="E5" s="149"/>
      <c r="F5" s="149"/>
      <c r="G5" s="149"/>
      <c r="H5" s="149"/>
      <c r="I5" s="149"/>
      <c r="J5" s="149"/>
      <c r="K5" s="149"/>
      <c r="L5" s="149"/>
      <c r="M5" s="149"/>
    </row>
    <row r="6" spans="1:13">
      <c r="A6" s="44">
        <v>1</v>
      </c>
      <c r="B6" s="37" t="s">
        <v>154</v>
      </c>
      <c r="C6" s="6"/>
      <c r="D6" s="72">
        <v>4</v>
      </c>
      <c r="E6" s="6"/>
      <c r="F6" s="71">
        <f>D6*E6</f>
        <v>0</v>
      </c>
      <c r="G6" s="72">
        <v>4</v>
      </c>
      <c r="H6" s="6"/>
      <c r="I6" s="71">
        <f t="shared" ref="I6:I8" si="0">G6*H6</f>
        <v>0</v>
      </c>
      <c r="J6" s="72">
        <v>4</v>
      </c>
      <c r="K6" s="6"/>
      <c r="L6" s="71">
        <f t="shared" ref="L6:L8" si="1">J6*K6</f>
        <v>0</v>
      </c>
      <c r="M6" s="71">
        <f t="shared" ref="M6:M11" si="2">SUM(F6,I6,L6)</f>
        <v>0</v>
      </c>
    </row>
    <row r="7" spans="1:13">
      <c r="A7" s="44">
        <v>2</v>
      </c>
      <c r="B7" s="16" t="s">
        <v>146</v>
      </c>
      <c r="C7" s="6"/>
      <c r="D7" s="72">
        <v>2</v>
      </c>
      <c r="E7" s="6"/>
      <c r="F7" s="71">
        <f>D7*E7</f>
        <v>0</v>
      </c>
      <c r="G7" s="72">
        <v>2</v>
      </c>
      <c r="H7" s="6"/>
      <c r="I7" s="71">
        <f t="shared" si="0"/>
        <v>0</v>
      </c>
      <c r="J7" s="72">
        <v>2</v>
      </c>
      <c r="K7" s="6"/>
      <c r="L7" s="71">
        <f t="shared" si="1"/>
        <v>0</v>
      </c>
      <c r="M7" s="71">
        <f t="shared" si="2"/>
        <v>0</v>
      </c>
    </row>
    <row r="8" spans="1:13">
      <c r="A8" s="44">
        <v>3</v>
      </c>
      <c r="B8" s="16" t="s">
        <v>155</v>
      </c>
      <c r="C8" s="6"/>
      <c r="D8" s="72">
        <v>1</v>
      </c>
      <c r="E8" s="6"/>
      <c r="F8" s="71">
        <f>D8*E8</f>
        <v>0</v>
      </c>
      <c r="G8" s="72">
        <v>1</v>
      </c>
      <c r="H8" s="6"/>
      <c r="I8" s="71">
        <f t="shared" si="0"/>
        <v>0</v>
      </c>
      <c r="J8" s="72">
        <v>1</v>
      </c>
      <c r="K8" s="6"/>
      <c r="L8" s="71">
        <f t="shared" si="1"/>
        <v>0</v>
      </c>
      <c r="M8" s="71">
        <f t="shared" si="2"/>
        <v>0</v>
      </c>
    </row>
    <row r="9" spans="1:13">
      <c r="A9" s="44">
        <v>4</v>
      </c>
      <c r="B9" s="6" t="s">
        <v>147</v>
      </c>
      <c r="C9" s="6"/>
      <c r="D9" s="72">
        <v>1</v>
      </c>
      <c r="E9" s="48"/>
      <c r="F9" s="71">
        <f t="shared" ref="F9:F11" si="3">D9*E9</f>
        <v>0</v>
      </c>
      <c r="G9" s="72">
        <v>1</v>
      </c>
      <c r="H9" s="6"/>
      <c r="I9" s="71">
        <f t="shared" ref="I9:I11" si="4">G9*H9</f>
        <v>0</v>
      </c>
      <c r="J9" s="72">
        <v>1</v>
      </c>
      <c r="K9" s="6"/>
      <c r="L9" s="71">
        <f t="shared" ref="L9:L11" si="5">J9*K9</f>
        <v>0</v>
      </c>
      <c r="M9" s="71">
        <f t="shared" si="2"/>
        <v>0</v>
      </c>
    </row>
    <row r="10" spans="1:13">
      <c r="A10" s="44">
        <v>5</v>
      </c>
      <c r="B10" s="6" t="s">
        <v>148</v>
      </c>
      <c r="C10" s="6"/>
      <c r="D10" s="72">
        <v>1</v>
      </c>
      <c r="E10" s="48"/>
      <c r="F10" s="71">
        <f t="shared" si="3"/>
        <v>0</v>
      </c>
      <c r="G10" s="72">
        <v>1</v>
      </c>
      <c r="H10" s="6"/>
      <c r="I10" s="71">
        <f t="shared" si="4"/>
        <v>0</v>
      </c>
      <c r="J10" s="72">
        <v>1</v>
      </c>
      <c r="K10" s="6"/>
      <c r="L10" s="71">
        <f t="shared" si="5"/>
        <v>0</v>
      </c>
      <c r="M10" s="71">
        <f t="shared" si="2"/>
        <v>0</v>
      </c>
    </row>
    <row r="11" spans="1:13">
      <c r="A11" s="44">
        <v>6</v>
      </c>
      <c r="B11" s="37" t="s">
        <v>152</v>
      </c>
      <c r="C11" s="6"/>
      <c r="D11" s="72">
        <v>2</v>
      </c>
      <c r="E11" s="48"/>
      <c r="F11" s="71">
        <f t="shared" si="3"/>
        <v>0</v>
      </c>
      <c r="G11" s="72">
        <v>2</v>
      </c>
      <c r="H11" s="6"/>
      <c r="I11" s="71">
        <f t="shared" si="4"/>
        <v>0</v>
      </c>
      <c r="J11" s="72">
        <v>2</v>
      </c>
      <c r="K11" s="6"/>
      <c r="L11" s="71">
        <f t="shared" si="5"/>
        <v>0</v>
      </c>
      <c r="M11" s="71">
        <f t="shared" si="2"/>
        <v>0</v>
      </c>
    </row>
    <row r="12" spans="1:13">
      <c r="A12" s="44">
        <v>7</v>
      </c>
      <c r="B12" s="6" t="s">
        <v>274</v>
      </c>
      <c r="C12" s="109"/>
      <c r="D12" s="72">
        <v>2</v>
      </c>
      <c r="E12" s="48"/>
      <c r="F12" s="71">
        <f t="shared" ref="F12:F13" si="6">D12*E12</f>
        <v>0</v>
      </c>
      <c r="G12" s="72">
        <v>2</v>
      </c>
      <c r="H12" s="6"/>
      <c r="I12" s="71">
        <f t="shared" ref="I12:I13" si="7">G12*H12</f>
        <v>0</v>
      </c>
      <c r="J12" s="108"/>
      <c r="K12" s="106"/>
      <c r="L12" s="107"/>
      <c r="M12" s="71">
        <f>SUM(F12,I12)</f>
        <v>0</v>
      </c>
    </row>
    <row r="13" spans="1:13">
      <c r="A13" s="44">
        <v>8</v>
      </c>
      <c r="B13" s="6" t="s">
        <v>273</v>
      </c>
      <c r="C13" s="109"/>
      <c r="D13" s="72">
        <v>2</v>
      </c>
      <c r="E13" s="48"/>
      <c r="F13" s="71">
        <f t="shared" si="6"/>
        <v>0</v>
      </c>
      <c r="G13" s="72">
        <v>2</v>
      </c>
      <c r="H13" s="6"/>
      <c r="I13" s="71">
        <f t="shared" si="7"/>
        <v>0</v>
      </c>
      <c r="J13" s="72">
        <v>2</v>
      </c>
      <c r="K13" s="6"/>
      <c r="L13" s="71">
        <f t="shared" ref="L13" si="8">J13*K13</f>
        <v>0</v>
      </c>
      <c r="M13" s="71">
        <f t="shared" ref="M13" si="9">SUM(F13,I13,L13)</f>
        <v>0</v>
      </c>
    </row>
    <row r="14" spans="1:13">
      <c r="A14" s="44">
        <v>9</v>
      </c>
      <c r="B14" s="6" t="s">
        <v>178</v>
      </c>
      <c r="C14" s="6"/>
      <c r="D14" s="72">
        <v>2</v>
      </c>
      <c r="E14" s="48"/>
      <c r="F14" s="71">
        <f t="shared" ref="F14:F28" si="10">D14*E14</f>
        <v>0</v>
      </c>
      <c r="G14" s="72">
        <v>2</v>
      </c>
      <c r="H14" s="6"/>
      <c r="I14" s="71">
        <f t="shared" ref="I14:I28" si="11">G14*H14</f>
        <v>0</v>
      </c>
      <c r="J14" s="72">
        <v>2</v>
      </c>
      <c r="K14" s="6"/>
      <c r="L14" s="71">
        <f t="shared" ref="L14:L28" si="12">J14*K14</f>
        <v>0</v>
      </c>
      <c r="M14" s="71">
        <f t="shared" ref="M14:M28" si="13">SUM(F14,I14,L14)</f>
        <v>0</v>
      </c>
    </row>
    <row r="15" spans="1:13">
      <c r="A15" s="44">
        <v>10</v>
      </c>
      <c r="B15" s="6" t="s">
        <v>157</v>
      </c>
      <c r="C15" s="6"/>
      <c r="D15" s="72">
        <v>4</v>
      </c>
      <c r="E15" s="48"/>
      <c r="F15" s="71">
        <f t="shared" si="10"/>
        <v>0</v>
      </c>
      <c r="G15" s="72">
        <v>4</v>
      </c>
      <c r="H15" s="6"/>
      <c r="I15" s="71">
        <f t="shared" si="11"/>
        <v>0</v>
      </c>
      <c r="J15" s="72">
        <v>4</v>
      </c>
      <c r="K15" s="6"/>
      <c r="L15" s="71">
        <f t="shared" si="12"/>
        <v>0</v>
      </c>
      <c r="M15" s="71">
        <f t="shared" si="13"/>
        <v>0</v>
      </c>
    </row>
    <row r="16" spans="1:13">
      <c r="A16" s="44">
        <v>11</v>
      </c>
      <c r="B16" s="6" t="s">
        <v>176</v>
      </c>
      <c r="C16" s="6"/>
      <c r="D16" s="72">
        <v>68</v>
      </c>
      <c r="E16" s="48"/>
      <c r="F16" s="71">
        <f t="shared" si="10"/>
        <v>0</v>
      </c>
      <c r="G16" s="72">
        <v>68</v>
      </c>
      <c r="H16" s="6"/>
      <c r="I16" s="71">
        <f t="shared" si="11"/>
        <v>0</v>
      </c>
      <c r="J16" s="72">
        <v>68</v>
      </c>
      <c r="K16" s="6"/>
      <c r="L16" s="71">
        <f t="shared" si="12"/>
        <v>0</v>
      </c>
      <c r="M16" s="71">
        <f t="shared" si="13"/>
        <v>0</v>
      </c>
    </row>
    <row r="17" spans="1:13">
      <c r="A17" s="44">
        <v>12</v>
      </c>
      <c r="B17" s="6" t="s">
        <v>177</v>
      </c>
      <c r="C17" s="6"/>
      <c r="D17" s="72">
        <v>2</v>
      </c>
      <c r="E17" s="48"/>
      <c r="F17" s="71">
        <f t="shared" ref="F17" si="14">D17*E17</f>
        <v>0</v>
      </c>
      <c r="G17" s="72">
        <v>2</v>
      </c>
      <c r="H17" s="6"/>
      <c r="I17" s="71">
        <f t="shared" ref="I17" si="15">G17*H17</f>
        <v>0</v>
      </c>
      <c r="J17" s="72">
        <v>2</v>
      </c>
      <c r="K17" s="6"/>
      <c r="L17" s="71">
        <f t="shared" ref="L17" si="16">J17*K17</f>
        <v>0</v>
      </c>
      <c r="M17" s="71">
        <f t="shared" ref="M17" si="17">SUM(F17,I17,L17)</f>
        <v>0</v>
      </c>
    </row>
    <row r="18" spans="1:13">
      <c r="A18" s="44">
        <v>12</v>
      </c>
      <c r="B18" s="6" t="s">
        <v>160</v>
      </c>
      <c r="C18" s="6"/>
      <c r="D18" s="72">
        <v>73</v>
      </c>
      <c r="E18" s="48"/>
      <c r="F18" s="71">
        <f t="shared" ref="F18:F19" si="18">D18*E18</f>
        <v>0</v>
      </c>
      <c r="G18" s="72">
        <v>73</v>
      </c>
      <c r="H18" s="6"/>
      <c r="I18" s="71">
        <f t="shared" ref="I18:I19" si="19">G18*H18</f>
        <v>0</v>
      </c>
      <c r="J18" s="72">
        <v>73</v>
      </c>
      <c r="K18" s="6"/>
      <c r="L18" s="71">
        <f t="shared" ref="L18:L19" si="20">J18*K18</f>
        <v>0</v>
      </c>
      <c r="M18" s="71">
        <f t="shared" ref="M18:M19" si="21">SUM(F18,I18,L18)</f>
        <v>0</v>
      </c>
    </row>
    <row r="19" spans="1:13">
      <c r="A19" s="44">
        <v>13</v>
      </c>
      <c r="B19" s="6" t="s">
        <v>270</v>
      </c>
      <c r="C19" s="6"/>
      <c r="D19" s="72">
        <v>5</v>
      </c>
      <c r="E19" s="48"/>
      <c r="F19" s="71">
        <f t="shared" si="18"/>
        <v>0</v>
      </c>
      <c r="G19" s="72">
        <v>5</v>
      </c>
      <c r="H19" s="6"/>
      <c r="I19" s="71">
        <f t="shared" si="19"/>
        <v>0</v>
      </c>
      <c r="J19" s="72">
        <v>5</v>
      </c>
      <c r="K19" s="6"/>
      <c r="L19" s="71">
        <f t="shared" si="20"/>
        <v>0</v>
      </c>
      <c r="M19" s="71">
        <f t="shared" si="21"/>
        <v>0</v>
      </c>
    </row>
    <row r="20" spans="1:13">
      <c r="A20" s="44">
        <v>14</v>
      </c>
      <c r="B20" s="6" t="s">
        <v>159</v>
      </c>
      <c r="C20" s="6"/>
      <c r="D20" s="72">
        <v>2</v>
      </c>
      <c r="E20" s="48"/>
      <c r="F20" s="71">
        <f t="shared" si="10"/>
        <v>0</v>
      </c>
      <c r="G20" s="72">
        <v>2</v>
      </c>
      <c r="H20" s="6"/>
      <c r="I20" s="71">
        <f t="shared" si="11"/>
        <v>0</v>
      </c>
      <c r="J20" s="72">
        <v>2</v>
      </c>
      <c r="K20" s="6"/>
      <c r="L20" s="71">
        <f t="shared" si="12"/>
        <v>0</v>
      </c>
      <c r="M20" s="71">
        <f t="shared" si="13"/>
        <v>0</v>
      </c>
    </row>
    <row r="21" spans="1:13">
      <c r="A21" s="44">
        <v>15</v>
      </c>
      <c r="B21" s="6" t="s">
        <v>150</v>
      </c>
      <c r="C21" s="6"/>
      <c r="D21" s="72">
        <v>2</v>
      </c>
      <c r="E21" s="48"/>
      <c r="F21" s="71">
        <f t="shared" si="10"/>
        <v>0</v>
      </c>
      <c r="G21" s="72">
        <v>2</v>
      </c>
      <c r="H21" s="6"/>
      <c r="I21" s="71">
        <f t="shared" si="11"/>
        <v>0</v>
      </c>
      <c r="J21" s="72">
        <v>2</v>
      </c>
      <c r="K21" s="6"/>
      <c r="L21" s="71">
        <f t="shared" si="12"/>
        <v>0</v>
      </c>
      <c r="M21" s="71">
        <f t="shared" si="13"/>
        <v>0</v>
      </c>
    </row>
    <row r="22" spans="1:13">
      <c r="A22" s="44">
        <v>16</v>
      </c>
      <c r="B22" s="6" t="s">
        <v>149</v>
      </c>
      <c r="C22" s="6"/>
      <c r="D22" s="72">
        <v>4</v>
      </c>
      <c r="E22" s="48"/>
      <c r="F22" s="71">
        <f t="shared" si="10"/>
        <v>0</v>
      </c>
      <c r="G22" s="72">
        <v>4</v>
      </c>
      <c r="H22" s="6"/>
      <c r="I22" s="71">
        <f t="shared" si="11"/>
        <v>0</v>
      </c>
      <c r="J22" s="72">
        <v>4</v>
      </c>
      <c r="K22" s="6"/>
      <c r="L22" s="71">
        <f t="shared" si="12"/>
        <v>0</v>
      </c>
      <c r="M22" s="71">
        <f t="shared" si="13"/>
        <v>0</v>
      </c>
    </row>
    <row r="23" spans="1:13">
      <c r="A23" s="44">
        <v>17</v>
      </c>
      <c r="B23" s="6" t="s">
        <v>144</v>
      </c>
      <c r="C23" s="6"/>
      <c r="D23" s="72">
        <v>2</v>
      </c>
      <c r="E23" s="48"/>
      <c r="F23" s="71">
        <f t="shared" si="10"/>
        <v>0</v>
      </c>
      <c r="G23" s="72">
        <v>2</v>
      </c>
      <c r="H23" s="6"/>
      <c r="I23" s="71">
        <f t="shared" si="11"/>
        <v>0</v>
      </c>
      <c r="J23" s="72">
        <v>2</v>
      </c>
      <c r="K23" s="6"/>
      <c r="L23" s="71">
        <f t="shared" si="12"/>
        <v>0</v>
      </c>
      <c r="M23" s="71">
        <f t="shared" si="13"/>
        <v>0</v>
      </c>
    </row>
    <row r="24" spans="1:13">
      <c r="A24" s="44">
        <v>18</v>
      </c>
      <c r="B24" s="6" t="s">
        <v>158</v>
      </c>
      <c r="C24" s="6"/>
      <c r="D24" s="72">
        <v>2</v>
      </c>
      <c r="E24" s="48"/>
      <c r="F24" s="71">
        <f t="shared" si="10"/>
        <v>0</v>
      </c>
      <c r="G24" s="72">
        <v>2</v>
      </c>
      <c r="H24" s="6"/>
      <c r="I24" s="71">
        <f t="shared" si="11"/>
        <v>0</v>
      </c>
      <c r="J24" s="72">
        <v>2</v>
      </c>
      <c r="K24" s="6"/>
      <c r="L24" s="71">
        <f t="shared" si="12"/>
        <v>0</v>
      </c>
      <c r="M24" s="71">
        <f t="shared" si="13"/>
        <v>0</v>
      </c>
    </row>
    <row r="25" spans="1:13">
      <c r="A25" s="44">
        <v>19</v>
      </c>
      <c r="B25" s="6" t="s">
        <v>161</v>
      </c>
      <c r="C25" s="6"/>
      <c r="D25" s="72">
        <v>2</v>
      </c>
      <c r="E25" s="48"/>
      <c r="F25" s="71">
        <f t="shared" ref="F25:F27" si="22">D25*E25</f>
        <v>0</v>
      </c>
      <c r="G25" s="72">
        <v>2</v>
      </c>
      <c r="H25" s="6"/>
      <c r="I25" s="71">
        <f t="shared" ref="I25:I27" si="23">G25*H25</f>
        <v>0</v>
      </c>
      <c r="J25" s="72">
        <v>2</v>
      </c>
      <c r="K25" s="6"/>
      <c r="L25" s="71">
        <f t="shared" ref="L25:L27" si="24">J25*K25</f>
        <v>0</v>
      </c>
      <c r="M25" s="71">
        <f t="shared" ref="M25:M27" si="25">SUM(F25,I25,L25)</f>
        <v>0</v>
      </c>
    </row>
    <row r="26" spans="1:13">
      <c r="A26" s="44">
        <v>20</v>
      </c>
      <c r="B26" s="6" t="s">
        <v>221</v>
      </c>
      <c r="C26" s="6"/>
      <c r="D26" s="72">
        <v>1</v>
      </c>
      <c r="E26" s="48"/>
      <c r="F26" s="71">
        <f t="shared" si="10"/>
        <v>0</v>
      </c>
      <c r="G26" s="71">
        <v>1</v>
      </c>
      <c r="H26" s="6"/>
      <c r="I26" s="71">
        <f t="shared" si="23"/>
        <v>0</v>
      </c>
      <c r="J26" s="44">
        <v>1</v>
      </c>
      <c r="K26" s="6"/>
      <c r="L26" s="71">
        <f t="shared" si="24"/>
        <v>0</v>
      </c>
      <c r="M26" s="71">
        <f t="shared" si="25"/>
        <v>0</v>
      </c>
    </row>
    <row r="27" spans="1:13">
      <c r="A27" s="44">
        <v>21</v>
      </c>
      <c r="B27" s="6" t="s">
        <v>223</v>
      </c>
      <c r="C27" s="6"/>
      <c r="D27" s="72">
        <v>1</v>
      </c>
      <c r="E27" s="48"/>
      <c r="F27" s="71">
        <f t="shared" si="22"/>
        <v>0</v>
      </c>
      <c r="G27" s="71">
        <v>1</v>
      </c>
      <c r="H27" s="6"/>
      <c r="I27" s="71">
        <f t="shared" si="23"/>
        <v>0</v>
      </c>
      <c r="J27" s="44">
        <v>1</v>
      </c>
      <c r="K27" s="6"/>
      <c r="L27" s="71">
        <f t="shared" si="24"/>
        <v>0</v>
      </c>
      <c r="M27" s="71">
        <f t="shared" si="25"/>
        <v>0</v>
      </c>
    </row>
    <row r="28" spans="1:13">
      <c r="A28" s="44">
        <v>22</v>
      </c>
      <c r="B28" s="48" t="s">
        <v>113</v>
      </c>
      <c r="C28" s="6"/>
      <c r="D28" s="72"/>
      <c r="E28" s="48"/>
      <c r="F28" s="71">
        <f t="shared" si="10"/>
        <v>0</v>
      </c>
      <c r="G28" s="6"/>
      <c r="H28" s="6"/>
      <c r="I28" s="71">
        <f t="shared" si="11"/>
        <v>0</v>
      </c>
      <c r="J28" s="6"/>
      <c r="K28" s="6"/>
      <c r="L28" s="71">
        <f t="shared" si="12"/>
        <v>0</v>
      </c>
      <c r="M28" s="71">
        <f t="shared" si="13"/>
        <v>0</v>
      </c>
    </row>
    <row r="29" spans="1:13" s="28" customFormat="1">
      <c r="A29" s="145" t="s">
        <v>108</v>
      </c>
      <c r="B29" s="146"/>
      <c r="C29" s="29"/>
      <c r="D29" s="29"/>
      <c r="E29" s="29"/>
      <c r="F29" s="95">
        <f>SUM(F6:F28)</f>
        <v>0</v>
      </c>
      <c r="G29" s="29"/>
      <c r="H29" s="29"/>
      <c r="I29" s="95">
        <f>SUM(I6:I28)</f>
        <v>0</v>
      </c>
      <c r="J29" s="29"/>
      <c r="K29" s="29"/>
      <c r="L29" s="95">
        <f>SUM(L6:L28)</f>
        <v>0</v>
      </c>
      <c r="M29" s="95">
        <f>SUM(M6:M28)</f>
        <v>0</v>
      </c>
    </row>
    <row r="30" spans="1:13" ht="28.5" customHeight="1">
      <c r="A30" s="150" t="s">
        <v>131</v>
      </c>
      <c r="B30" s="150"/>
      <c r="C30" s="150"/>
      <c r="D30" s="150"/>
      <c r="E30" s="150"/>
      <c r="F30" s="150"/>
      <c r="G30" s="150"/>
      <c r="H30" s="150"/>
      <c r="I30" s="150"/>
      <c r="J30" s="150"/>
      <c r="K30" s="150"/>
      <c r="L30" s="150"/>
      <c r="M30" s="150"/>
    </row>
    <row r="31" spans="1:13">
      <c r="A31" s="44">
        <v>1</v>
      </c>
      <c r="B31" s="37" t="s">
        <v>154</v>
      </c>
      <c r="C31" s="6"/>
      <c r="D31" s="72">
        <v>3</v>
      </c>
      <c r="E31" s="37"/>
      <c r="F31" s="96">
        <f>D31*E31</f>
        <v>0</v>
      </c>
      <c r="G31" s="72">
        <v>3</v>
      </c>
      <c r="H31" s="6"/>
      <c r="I31" s="71">
        <f t="shared" ref="I31" si="26">G31*H31</f>
        <v>0</v>
      </c>
      <c r="J31" s="72">
        <v>3</v>
      </c>
      <c r="K31" s="6"/>
      <c r="L31" s="71">
        <f t="shared" ref="L31" si="27">J31*K31</f>
        <v>0</v>
      </c>
      <c r="M31" s="71">
        <f t="shared" ref="M31" si="28">SUM(F31,I31,L31)</f>
        <v>0</v>
      </c>
    </row>
    <row r="32" spans="1:13">
      <c r="A32" s="44">
        <v>2</v>
      </c>
      <c r="B32" s="16" t="s">
        <v>146</v>
      </c>
      <c r="C32" s="6"/>
      <c r="D32" s="72">
        <v>2</v>
      </c>
      <c r="E32" s="37"/>
      <c r="F32" s="96">
        <f t="shared" ref="F32:F48" si="29">D32*E32</f>
        <v>0</v>
      </c>
      <c r="G32" s="72">
        <v>2</v>
      </c>
      <c r="H32" s="6"/>
      <c r="I32" s="71">
        <f t="shared" ref="I32:I48" si="30">G32*H32</f>
        <v>0</v>
      </c>
      <c r="J32" s="72">
        <v>2</v>
      </c>
      <c r="K32" s="6"/>
      <c r="L32" s="71">
        <f t="shared" ref="L32:L48" si="31">J32*K32</f>
        <v>0</v>
      </c>
      <c r="M32" s="71">
        <f t="shared" ref="M32:M48" si="32">SUM(F32,I32,L32)</f>
        <v>0</v>
      </c>
    </row>
    <row r="33" spans="1:13">
      <c r="A33" s="44">
        <v>3</v>
      </c>
      <c r="B33" s="16" t="s">
        <v>155</v>
      </c>
      <c r="C33" s="6"/>
      <c r="D33" s="72">
        <v>1</v>
      </c>
      <c r="E33" s="37"/>
      <c r="F33" s="96">
        <f t="shared" si="29"/>
        <v>0</v>
      </c>
      <c r="G33" s="72">
        <v>1</v>
      </c>
      <c r="H33" s="6"/>
      <c r="I33" s="71">
        <f t="shared" si="30"/>
        <v>0</v>
      </c>
      <c r="J33" s="72">
        <v>1</v>
      </c>
      <c r="K33" s="6"/>
      <c r="L33" s="71">
        <f t="shared" si="31"/>
        <v>0</v>
      </c>
      <c r="M33" s="71">
        <f t="shared" si="32"/>
        <v>0</v>
      </c>
    </row>
    <row r="34" spans="1:13">
      <c r="A34" s="44">
        <v>4</v>
      </c>
      <c r="B34" s="6" t="s">
        <v>148</v>
      </c>
      <c r="C34" s="6"/>
      <c r="D34" s="72">
        <v>1</v>
      </c>
      <c r="E34" s="37"/>
      <c r="F34" s="96">
        <f t="shared" si="29"/>
        <v>0</v>
      </c>
      <c r="G34" s="72">
        <v>1</v>
      </c>
      <c r="H34" s="6"/>
      <c r="I34" s="71">
        <f t="shared" si="30"/>
        <v>0</v>
      </c>
      <c r="J34" s="72">
        <v>1</v>
      </c>
      <c r="K34" s="6"/>
      <c r="L34" s="71">
        <f t="shared" si="31"/>
        <v>0</v>
      </c>
      <c r="M34" s="71">
        <f t="shared" si="32"/>
        <v>0</v>
      </c>
    </row>
    <row r="35" spans="1:13">
      <c r="A35" s="44">
        <v>5</v>
      </c>
      <c r="B35" s="6" t="s">
        <v>152</v>
      </c>
      <c r="C35" s="6"/>
      <c r="D35" s="72">
        <v>2</v>
      </c>
      <c r="E35" s="37"/>
      <c r="F35" s="96">
        <f t="shared" si="29"/>
        <v>0</v>
      </c>
      <c r="G35" s="72">
        <v>2</v>
      </c>
      <c r="H35" s="6"/>
      <c r="I35" s="71">
        <f t="shared" si="30"/>
        <v>0</v>
      </c>
      <c r="J35" s="72">
        <v>2</v>
      </c>
      <c r="K35" s="6"/>
      <c r="L35" s="71">
        <f t="shared" si="31"/>
        <v>0</v>
      </c>
      <c r="M35" s="71">
        <f t="shared" si="32"/>
        <v>0</v>
      </c>
    </row>
    <row r="36" spans="1:13">
      <c r="A36" s="44">
        <v>6</v>
      </c>
      <c r="B36" s="6" t="s">
        <v>274</v>
      </c>
      <c r="C36" s="109"/>
      <c r="D36" s="72">
        <v>2</v>
      </c>
      <c r="E36" s="37"/>
      <c r="F36" s="96">
        <f t="shared" ref="F36:F37" si="33">D36*E36</f>
        <v>0</v>
      </c>
      <c r="G36" s="72">
        <v>2</v>
      </c>
      <c r="H36" s="6"/>
      <c r="I36" s="71">
        <f t="shared" ref="I36:I37" si="34">G36*H36</f>
        <v>0</v>
      </c>
      <c r="J36" s="108"/>
      <c r="K36" s="106"/>
      <c r="L36" s="107"/>
      <c r="M36" s="71">
        <f>SUM(F36,I36)</f>
        <v>0</v>
      </c>
    </row>
    <row r="37" spans="1:13">
      <c r="A37" s="44">
        <v>7</v>
      </c>
      <c r="B37" s="6" t="s">
        <v>273</v>
      </c>
      <c r="C37" s="109"/>
      <c r="D37" s="72">
        <v>2</v>
      </c>
      <c r="E37" s="37"/>
      <c r="F37" s="96">
        <f t="shared" si="33"/>
        <v>0</v>
      </c>
      <c r="G37" s="72">
        <v>2</v>
      </c>
      <c r="H37" s="6"/>
      <c r="I37" s="71">
        <f t="shared" si="34"/>
        <v>0</v>
      </c>
      <c r="J37" s="72">
        <v>2</v>
      </c>
      <c r="K37" s="6"/>
      <c r="L37" s="71">
        <f t="shared" ref="L37" si="35">J37*K37</f>
        <v>0</v>
      </c>
      <c r="M37" s="71">
        <f t="shared" ref="M37" si="36">SUM(F37,I37,L37)</f>
        <v>0</v>
      </c>
    </row>
    <row r="38" spans="1:13">
      <c r="A38" s="44">
        <v>8</v>
      </c>
      <c r="B38" s="6" t="s">
        <v>178</v>
      </c>
      <c r="C38" s="6"/>
      <c r="D38" s="72">
        <v>2</v>
      </c>
      <c r="E38" s="37"/>
      <c r="F38" s="96">
        <f t="shared" si="29"/>
        <v>0</v>
      </c>
      <c r="G38" s="72">
        <v>2</v>
      </c>
      <c r="H38" s="6"/>
      <c r="I38" s="71">
        <f t="shared" si="30"/>
        <v>0</v>
      </c>
      <c r="J38" s="72">
        <v>2</v>
      </c>
      <c r="K38" s="6"/>
      <c r="L38" s="71">
        <f t="shared" si="31"/>
        <v>0</v>
      </c>
      <c r="M38" s="71">
        <f t="shared" si="32"/>
        <v>0</v>
      </c>
    </row>
    <row r="39" spans="1:13">
      <c r="A39" s="44">
        <v>9</v>
      </c>
      <c r="B39" s="6" t="s">
        <v>157</v>
      </c>
      <c r="C39" s="6"/>
      <c r="D39" s="72">
        <v>4</v>
      </c>
      <c r="E39" s="37"/>
      <c r="F39" s="96">
        <f t="shared" si="29"/>
        <v>0</v>
      </c>
      <c r="G39" s="72">
        <v>4</v>
      </c>
      <c r="H39" s="6"/>
      <c r="I39" s="71">
        <f t="shared" si="30"/>
        <v>0</v>
      </c>
      <c r="J39" s="72">
        <v>4</v>
      </c>
      <c r="K39" s="6"/>
      <c r="L39" s="71">
        <f t="shared" si="31"/>
        <v>0</v>
      </c>
      <c r="M39" s="71">
        <f t="shared" si="32"/>
        <v>0</v>
      </c>
    </row>
    <row r="40" spans="1:13">
      <c r="A40" s="44">
        <v>10</v>
      </c>
      <c r="B40" s="6" t="s">
        <v>159</v>
      </c>
      <c r="C40" s="6"/>
      <c r="D40" s="72">
        <v>2</v>
      </c>
      <c r="E40" s="37"/>
      <c r="F40" s="96">
        <f t="shared" si="29"/>
        <v>0</v>
      </c>
      <c r="G40" s="72">
        <v>2</v>
      </c>
      <c r="H40" s="6"/>
      <c r="I40" s="71">
        <f t="shared" si="30"/>
        <v>0</v>
      </c>
      <c r="J40" s="72">
        <v>2</v>
      </c>
      <c r="K40" s="6"/>
      <c r="L40" s="71">
        <f t="shared" si="31"/>
        <v>0</v>
      </c>
      <c r="M40" s="71">
        <f t="shared" si="32"/>
        <v>0</v>
      </c>
    </row>
    <row r="41" spans="1:13">
      <c r="A41" s="44">
        <v>11</v>
      </c>
      <c r="B41" s="6" t="s">
        <v>150</v>
      </c>
      <c r="C41" s="6"/>
      <c r="D41" s="72">
        <v>2</v>
      </c>
      <c r="E41" s="37"/>
      <c r="F41" s="96">
        <f t="shared" si="29"/>
        <v>0</v>
      </c>
      <c r="G41" s="72">
        <v>2</v>
      </c>
      <c r="H41" s="6"/>
      <c r="I41" s="71">
        <f t="shared" si="30"/>
        <v>0</v>
      </c>
      <c r="J41" s="72">
        <v>2</v>
      </c>
      <c r="K41" s="6"/>
      <c r="L41" s="71">
        <f t="shared" si="31"/>
        <v>0</v>
      </c>
      <c r="M41" s="71">
        <f t="shared" si="32"/>
        <v>0</v>
      </c>
    </row>
    <row r="42" spans="1:13">
      <c r="A42" s="44">
        <v>12</v>
      </c>
      <c r="B42" s="6" t="s">
        <v>149</v>
      </c>
      <c r="C42" s="6"/>
      <c r="D42" s="72">
        <v>4</v>
      </c>
      <c r="E42" s="37"/>
      <c r="F42" s="96">
        <f t="shared" si="29"/>
        <v>0</v>
      </c>
      <c r="G42" s="72">
        <v>4</v>
      </c>
      <c r="H42" s="6"/>
      <c r="I42" s="71">
        <f t="shared" si="30"/>
        <v>0</v>
      </c>
      <c r="J42" s="72">
        <v>4</v>
      </c>
      <c r="K42" s="6"/>
      <c r="L42" s="71">
        <f t="shared" si="31"/>
        <v>0</v>
      </c>
      <c r="M42" s="71">
        <f t="shared" si="32"/>
        <v>0</v>
      </c>
    </row>
    <row r="43" spans="1:13">
      <c r="A43" s="44">
        <v>13</v>
      </c>
      <c r="B43" s="6" t="s">
        <v>144</v>
      </c>
      <c r="C43" s="6"/>
      <c r="D43" s="72">
        <v>2</v>
      </c>
      <c r="E43" s="37"/>
      <c r="F43" s="96">
        <f t="shared" si="29"/>
        <v>0</v>
      </c>
      <c r="G43" s="72">
        <v>2</v>
      </c>
      <c r="H43" s="6"/>
      <c r="I43" s="71">
        <f t="shared" si="30"/>
        <v>0</v>
      </c>
      <c r="J43" s="72">
        <v>2</v>
      </c>
      <c r="K43" s="6"/>
      <c r="L43" s="71">
        <f t="shared" si="31"/>
        <v>0</v>
      </c>
      <c r="M43" s="71">
        <f t="shared" si="32"/>
        <v>0</v>
      </c>
    </row>
    <row r="44" spans="1:13">
      <c r="A44" s="44">
        <v>14</v>
      </c>
      <c r="B44" s="6" t="s">
        <v>158</v>
      </c>
      <c r="C44" s="6"/>
      <c r="D44" s="72">
        <v>2</v>
      </c>
      <c r="E44" s="37"/>
      <c r="F44" s="96">
        <f t="shared" si="29"/>
        <v>0</v>
      </c>
      <c r="G44" s="72">
        <v>2</v>
      </c>
      <c r="H44" s="6"/>
      <c r="I44" s="71">
        <f t="shared" si="30"/>
        <v>0</v>
      </c>
      <c r="J44" s="72">
        <v>2</v>
      </c>
      <c r="K44" s="6"/>
      <c r="L44" s="71">
        <f t="shared" si="31"/>
        <v>0</v>
      </c>
      <c r="M44" s="71">
        <f t="shared" si="32"/>
        <v>0</v>
      </c>
    </row>
    <row r="45" spans="1:13">
      <c r="A45" s="44">
        <v>15</v>
      </c>
      <c r="B45" s="6" t="s">
        <v>161</v>
      </c>
      <c r="C45" s="6"/>
      <c r="D45" s="72">
        <v>2</v>
      </c>
      <c r="E45" s="37"/>
      <c r="F45" s="96">
        <f t="shared" ref="F45:F47" si="37">D45*E45</f>
        <v>0</v>
      </c>
      <c r="G45" s="72">
        <v>2</v>
      </c>
      <c r="H45" s="6"/>
      <c r="I45" s="71">
        <f t="shared" ref="I45:I47" si="38">G45*H45</f>
        <v>0</v>
      </c>
      <c r="J45" s="72">
        <v>2</v>
      </c>
      <c r="K45" s="6"/>
      <c r="L45" s="71">
        <f t="shared" ref="L45:L47" si="39">J45*K45</f>
        <v>0</v>
      </c>
      <c r="M45" s="71">
        <f t="shared" ref="M45:M47" si="40">SUM(F45,I45,L45)</f>
        <v>0</v>
      </c>
    </row>
    <row r="46" spans="1:13">
      <c r="A46" s="44">
        <v>16</v>
      </c>
      <c r="B46" s="6" t="s">
        <v>221</v>
      </c>
      <c r="C46" s="6"/>
      <c r="D46" s="72">
        <v>1</v>
      </c>
      <c r="E46" s="37"/>
      <c r="F46" s="96">
        <f t="shared" si="37"/>
        <v>0</v>
      </c>
      <c r="G46" s="72">
        <v>1</v>
      </c>
      <c r="H46" s="6"/>
      <c r="I46" s="71">
        <f t="shared" si="38"/>
        <v>0</v>
      </c>
      <c r="J46" s="72">
        <v>1</v>
      </c>
      <c r="K46" s="6"/>
      <c r="L46" s="71">
        <f t="shared" si="39"/>
        <v>0</v>
      </c>
      <c r="M46" s="71">
        <f t="shared" si="40"/>
        <v>0</v>
      </c>
    </row>
    <row r="47" spans="1:13">
      <c r="A47" s="44">
        <v>17</v>
      </c>
      <c r="B47" s="6" t="s">
        <v>223</v>
      </c>
      <c r="C47" s="6"/>
      <c r="D47" s="72">
        <v>1</v>
      </c>
      <c r="E47" s="37"/>
      <c r="F47" s="96">
        <f t="shared" si="37"/>
        <v>0</v>
      </c>
      <c r="G47" s="72">
        <v>1</v>
      </c>
      <c r="H47" s="6"/>
      <c r="I47" s="71">
        <f t="shared" si="38"/>
        <v>0</v>
      </c>
      <c r="J47" s="72">
        <v>1</v>
      </c>
      <c r="K47" s="6"/>
      <c r="L47" s="71">
        <f t="shared" si="39"/>
        <v>0</v>
      </c>
      <c r="M47" s="71">
        <f t="shared" si="40"/>
        <v>0</v>
      </c>
    </row>
    <row r="48" spans="1:13">
      <c r="A48" s="44">
        <v>18</v>
      </c>
      <c r="B48" s="48" t="s">
        <v>113</v>
      </c>
      <c r="C48" s="6"/>
      <c r="D48" s="72"/>
      <c r="E48" s="37"/>
      <c r="F48" s="96">
        <f t="shared" si="29"/>
        <v>0</v>
      </c>
      <c r="G48" s="6"/>
      <c r="H48" s="6"/>
      <c r="I48" s="71">
        <f t="shared" si="30"/>
        <v>0</v>
      </c>
      <c r="J48" s="6"/>
      <c r="K48" s="6"/>
      <c r="L48" s="71">
        <f t="shared" si="31"/>
        <v>0</v>
      </c>
      <c r="M48" s="71">
        <f t="shared" si="32"/>
        <v>0</v>
      </c>
    </row>
    <row r="49" spans="1:13">
      <c r="A49" s="145" t="s">
        <v>108</v>
      </c>
      <c r="B49" s="146"/>
      <c r="C49" s="37"/>
      <c r="D49" s="37"/>
      <c r="E49" s="37"/>
      <c r="F49" s="95">
        <f>SUM(F31:F48)</f>
        <v>0</v>
      </c>
      <c r="G49" s="29"/>
      <c r="H49" s="29"/>
      <c r="I49" s="95">
        <f>SUM(I31:I48)</f>
        <v>0</v>
      </c>
      <c r="J49" s="29"/>
      <c r="K49" s="29"/>
      <c r="L49" s="95">
        <f>SUM(L31:L48)</f>
        <v>0</v>
      </c>
      <c r="M49" s="95">
        <f>SUM(M31:M48)</f>
        <v>0</v>
      </c>
    </row>
    <row r="50" spans="1:13">
      <c r="A50" s="147" t="s">
        <v>127</v>
      </c>
      <c r="B50" s="147"/>
      <c r="C50" s="147"/>
      <c r="D50" s="147"/>
      <c r="E50" s="147"/>
      <c r="F50" s="147"/>
      <c r="G50" s="147"/>
      <c r="H50" s="147"/>
      <c r="I50" s="147"/>
      <c r="J50" s="147"/>
      <c r="K50" s="147"/>
      <c r="L50" s="147"/>
      <c r="M50" s="90">
        <f>M29+M49</f>
        <v>0</v>
      </c>
    </row>
    <row r="52" spans="1:13">
      <c r="A52" s="49" t="s">
        <v>114</v>
      </c>
      <c r="B52" s="30"/>
      <c r="C52" s="31"/>
    </row>
    <row r="53" spans="1:13">
      <c r="A53" s="148" t="s">
        <v>115</v>
      </c>
      <c r="B53" s="148"/>
      <c r="C53" s="148"/>
      <c r="D53" s="148"/>
      <c r="E53" s="148"/>
      <c r="F53" s="148"/>
    </row>
    <row r="54" spans="1:13">
      <c r="A54" s="148" t="s">
        <v>116</v>
      </c>
      <c r="B54" s="148"/>
      <c r="C54" s="148"/>
      <c r="D54" s="148"/>
      <c r="E54" s="148"/>
      <c r="F54" s="148"/>
    </row>
    <row r="55" spans="1:13">
      <c r="A55" s="148" t="s">
        <v>117</v>
      </c>
      <c r="B55" s="148"/>
      <c r="C55" s="148"/>
      <c r="D55" s="148"/>
      <c r="E55" s="148"/>
      <c r="F55" s="148"/>
    </row>
    <row r="56" spans="1:13">
      <c r="A56" s="148" t="s">
        <v>118</v>
      </c>
      <c r="B56" s="148"/>
      <c r="C56" s="148"/>
      <c r="D56" s="148"/>
      <c r="E56" s="148"/>
      <c r="F56" s="148"/>
    </row>
    <row r="57" spans="1:13">
      <c r="A57" s="148" t="s">
        <v>119</v>
      </c>
      <c r="B57" s="148"/>
      <c r="C57" s="148"/>
      <c r="D57" s="148"/>
      <c r="E57" s="148"/>
      <c r="F57" s="148"/>
    </row>
    <row r="58" spans="1:13">
      <c r="A58" s="148" t="s">
        <v>145</v>
      </c>
      <c r="B58" s="148"/>
      <c r="C58" s="148"/>
      <c r="D58" s="148"/>
      <c r="E58" s="148"/>
      <c r="F58" s="148"/>
    </row>
    <row r="59" spans="1:13">
      <c r="A59" s="148" t="s">
        <v>120</v>
      </c>
      <c r="B59" s="148"/>
      <c r="C59" s="148"/>
      <c r="D59" s="148"/>
      <c r="E59" s="148"/>
      <c r="F59" s="148"/>
    </row>
    <row r="60" spans="1:13" ht="17.25" customHeight="1">
      <c r="A60" s="151" t="s">
        <v>173</v>
      </c>
      <c r="B60" s="151"/>
      <c r="C60" s="151"/>
      <c r="D60" s="151"/>
      <c r="E60" s="151"/>
      <c r="F60" s="151"/>
    </row>
    <row r="61" spans="1:13" ht="30" customHeight="1">
      <c r="A61" s="151" t="s">
        <v>121</v>
      </c>
      <c r="B61" s="151"/>
      <c r="C61" s="151"/>
      <c r="D61" s="151"/>
      <c r="E61" s="151"/>
      <c r="F61" s="151"/>
    </row>
    <row r="62" spans="1:13" ht="15" customHeight="1">
      <c r="A62" s="148" t="s">
        <v>122</v>
      </c>
      <c r="B62" s="148"/>
      <c r="C62" s="148"/>
      <c r="D62" s="148"/>
      <c r="E62" s="148"/>
      <c r="F62" s="148"/>
    </row>
    <row r="63" spans="1:13" ht="15" customHeight="1">
      <c r="A63" s="148" t="s">
        <v>126</v>
      </c>
      <c r="B63" s="148"/>
      <c r="C63" s="148"/>
      <c r="D63" s="148"/>
      <c r="E63" s="148"/>
      <c r="F63" s="148"/>
    </row>
  </sheetData>
  <mergeCells count="22">
    <mergeCell ref="G3:I3"/>
    <mergeCell ref="J3:L3"/>
    <mergeCell ref="A1:M1"/>
    <mergeCell ref="D3:F3"/>
    <mergeCell ref="A2:B2"/>
    <mergeCell ref="A3:C3"/>
    <mergeCell ref="A54:F54"/>
    <mergeCell ref="A60:F60"/>
    <mergeCell ref="A61:F61"/>
    <mergeCell ref="A62:F62"/>
    <mergeCell ref="A63:F63"/>
    <mergeCell ref="A55:F55"/>
    <mergeCell ref="A56:F56"/>
    <mergeCell ref="A57:F57"/>
    <mergeCell ref="A58:F58"/>
    <mergeCell ref="A59:F59"/>
    <mergeCell ref="A29:B29"/>
    <mergeCell ref="A49:B49"/>
    <mergeCell ref="A50:L50"/>
    <mergeCell ref="A53:F53"/>
    <mergeCell ref="A5:M5"/>
    <mergeCell ref="A30:M30"/>
  </mergeCells>
  <pageMargins left="0.7" right="0.7" top="0.75" bottom="0.75" header="0.3" footer="0.3"/>
  <pageSetup paperSize="9" scale="49" orientation="landscape"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F52"/>
  <sheetViews>
    <sheetView zoomScale="90" zoomScaleNormal="90" zoomScaleSheetLayoutView="100" workbookViewId="0">
      <selection activeCell="A2" sqref="A2:B2"/>
    </sheetView>
  </sheetViews>
  <sheetFormatPr defaultColWidth="9.1796875" defaultRowHeight="14.5"/>
  <cols>
    <col min="1" max="1" width="9.1796875" style="47"/>
    <col min="2" max="2" width="55.453125" style="7" bestFit="1" customWidth="1"/>
    <col min="3" max="3" width="43.54296875" style="4" customWidth="1"/>
    <col min="4" max="4" width="9.1796875" style="47"/>
    <col min="5" max="5" width="9.1796875" style="4"/>
    <col min="6" max="6" width="10.1796875" style="4" bestFit="1" customWidth="1"/>
    <col min="7" max="16384" width="9.1796875" style="4"/>
  </cols>
  <sheetData>
    <row r="1" spans="1:6">
      <c r="A1" s="134" t="s">
        <v>285</v>
      </c>
      <c r="B1" s="135"/>
      <c r="C1" s="135"/>
      <c r="D1" s="135"/>
      <c r="E1" s="135"/>
      <c r="F1" s="135"/>
    </row>
    <row r="2" spans="1:6">
      <c r="A2" s="156" t="s">
        <v>142</v>
      </c>
      <c r="B2" s="156"/>
    </row>
    <row r="3" spans="1:6">
      <c r="A3" s="163"/>
      <c r="B3" s="164"/>
      <c r="C3" s="165"/>
      <c r="D3" s="153" t="s">
        <v>142</v>
      </c>
      <c r="E3" s="154"/>
      <c r="F3" s="155"/>
    </row>
    <row r="4" spans="1:6" ht="26.25" customHeight="1">
      <c r="A4" s="56" t="s">
        <v>111</v>
      </c>
      <c r="B4" s="56" t="s">
        <v>33</v>
      </c>
      <c r="C4" s="56" t="s">
        <v>163</v>
      </c>
      <c r="D4" s="56" t="s">
        <v>100</v>
      </c>
      <c r="E4" s="56" t="s">
        <v>101</v>
      </c>
      <c r="F4" s="56" t="s">
        <v>110</v>
      </c>
    </row>
    <row r="5" spans="1:6" ht="22.5" customHeight="1">
      <c r="A5" s="149" t="s">
        <v>129</v>
      </c>
      <c r="B5" s="149"/>
      <c r="C5" s="149"/>
      <c r="D5" s="149"/>
      <c r="E5" s="149"/>
      <c r="F5" s="149"/>
    </row>
    <row r="6" spans="1:6">
      <c r="A6" s="44">
        <v>1</v>
      </c>
      <c r="B6" s="37" t="s">
        <v>154</v>
      </c>
      <c r="C6" s="6"/>
      <c r="D6" s="71">
        <v>4</v>
      </c>
      <c r="E6" s="6"/>
      <c r="F6" s="71">
        <f>D6*E6</f>
        <v>0</v>
      </c>
    </row>
    <row r="7" spans="1:6">
      <c r="A7" s="44">
        <v>2</v>
      </c>
      <c r="B7" s="16" t="s">
        <v>146</v>
      </c>
      <c r="C7" s="6"/>
      <c r="D7" s="71">
        <v>2</v>
      </c>
      <c r="E7" s="6"/>
      <c r="F7" s="71">
        <f t="shared" ref="F7:F27" si="0">D7*E7</f>
        <v>0</v>
      </c>
    </row>
    <row r="8" spans="1:6">
      <c r="A8" s="44">
        <v>3</v>
      </c>
      <c r="B8" s="16" t="s">
        <v>155</v>
      </c>
      <c r="C8" s="6"/>
      <c r="D8" s="71">
        <v>1</v>
      </c>
      <c r="E8" s="6"/>
      <c r="F8" s="71">
        <f t="shared" si="0"/>
        <v>0</v>
      </c>
    </row>
    <row r="9" spans="1:6">
      <c r="A9" s="44">
        <v>4</v>
      </c>
      <c r="B9" s="6" t="s">
        <v>147</v>
      </c>
      <c r="C9" s="6"/>
      <c r="D9" s="71">
        <v>1</v>
      </c>
      <c r="E9" s="6"/>
      <c r="F9" s="71">
        <f t="shared" si="0"/>
        <v>0</v>
      </c>
    </row>
    <row r="10" spans="1:6">
      <c r="A10" s="44">
        <v>5</v>
      </c>
      <c r="B10" s="6" t="s">
        <v>148</v>
      </c>
      <c r="C10" s="6"/>
      <c r="D10" s="71">
        <v>1</v>
      </c>
      <c r="E10" s="6"/>
      <c r="F10" s="71">
        <f t="shared" si="0"/>
        <v>0</v>
      </c>
    </row>
    <row r="11" spans="1:6">
      <c r="A11" s="44">
        <v>6</v>
      </c>
      <c r="B11" s="6" t="s">
        <v>152</v>
      </c>
      <c r="C11" s="6"/>
      <c r="D11" s="71">
        <v>2</v>
      </c>
      <c r="E11" s="6"/>
      <c r="F11" s="71">
        <f t="shared" si="0"/>
        <v>0</v>
      </c>
    </row>
    <row r="12" spans="1:6">
      <c r="A12" s="44">
        <v>7</v>
      </c>
      <c r="B12" s="6" t="s">
        <v>274</v>
      </c>
      <c r="C12" s="6"/>
      <c r="D12" s="71">
        <v>2</v>
      </c>
      <c r="E12" s="6"/>
      <c r="F12" s="71">
        <f t="shared" ref="F12:F13" si="1">D12*E12</f>
        <v>0</v>
      </c>
    </row>
    <row r="13" spans="1:6">
      <c r="A13" s="44">
        <v>8</v>
      </c>
      <c r="B13" s="6" t="s">
        <v>273</v>
      </c>
      <c r="C13" s="6"/>
      <c r="D13" s="71">
        <v>2</v>
      </c>
      <c r="E13" s="6"/>
      <c r="F13" s="71">
        <f t="shared" si="1"/>
        <v>0</v>
      </c>
    </row>
    <row r="14" spans="1:6">
      <c r="A14" s="44">
        <v>9</v>
      </c>
      <c r="B14" s="6" t="s">
        <v>156</v>
      </c>
      <c r="C14" s="6"/>
      <c r="D14" s="71">
        <v>2</v>
      </c>
      <c r="E14" s="6"/>
      <c r="F14" s="71">
        <f t="shared" si="0"/>
        <v>0</v>
      </c>
    </row>
    <row r="15" spans="1:6">
      <c r="A15" s="44">
        <v>10</v>
      </c>
      <c r="B15" s="6" t="s">
        <v>157</v>
      </c>
      <c r="C15" s="6"/>
      <c r="D15" s="71">
        <v>4</v>
      </c>
      <c r="E15" s="6"/>
      <c r="F15" s="71">
        <f t="shared" si="0"/>
        <v>0</v>
      </c>
    </row>
    <row r="16" spans="1:6">
      <c r="A16" s="44">
        <v>11</v>
      </c>
      <c r="B16" s="6" t="s">
        <v>179</v>
      </c>
      <c r="C16" s="6"/>
      <c r="D16" s="71">
        <v>70</v>
      </c>
      <c r="E16" s="6"/>
      <c r="F16" s="71">
        <f t="shared" si="0"/>
        <v>0</v>
      </c>
    </row>
    <row r="17" spans="1:6">
      <c r="A17" s="44">
        <v>12</v>
      </c>
      <c r="B17" s="6" t="s">
        <v>160</v>
      </c>
      <c r="C17" s="6"/>
      <c r="D17" s="71">
        <v>73</v>
      </c>
      <c r="E17" s="6"/>
      <c r="F17" s="71">
        <f t="shared" si="0"/>
        <v>0</v>
      </c>
    </row>
    <row r="18" spans="1:6">
      <c r="A18" s="44">
        <v>13</v>
      </c>
      <c r="B18" s="6" t="s">
        <v>159</v>
      </c>
      <c r="C18" s="6"/>
      <c r="D18" s="71">
        <v>2</v>
      </c>
      <c r="E18" s="6"/>
      <c r="F18" s="71">
        <f t="shared" si="0"/>
        <v>0</v>
      </c>
    </row>
    <row r="19" spans="1:6">
      <c r="A19" s="44">
        <v>14</v>
      </c>
      <c r="B19" s="6" t="s">
        <v>150</v>
      </c>
      <c r="C19" s="6"/>
      <c r="D19" s="71">
        <v>2</v>
      </c>
      <c r="E19" s="6"/>
      <c r="F19" s="71">
        <f t="shared" si="0"/>
        <v>0</v>
      </c>
    </row>
    <row r="20" spans="1:6">
      <c r="A20" s="44">
        <v>15</v>
      </c>
      <c r="B20" s="6" t="s">
        <v>149</v>
      </c>
      <c r="C20" s="6"/>
      <c r="D20" s="71">
        <v>4</v>
      </c>
      <c r="E20" s="6"/>
      <c r="F20" s="71">
        <f t="shared" si="0"/>
        <v>0</v>
      </c>
    </row>
    <row r="21" spans="1:6">
      <c r="A21" s="44">
        <v>16</v>
      </c>
      <c r="B21" s="6" t="s">
        <v>144</v>
      </c>
      <c r="C21" s="6"/>
      <c r="D21" s="71">
        <v>2</v>
      </c>
      <c r="E21" s="6"/>
      <c r="F21" s="71">
        <f t="shared" si="0"/>
        <v>0</v>
      </c>
    </row>
    <row r="22" spans="1:6">
      <c r="A22" s="44">
        <v>17</v>
      </c>
      <c r="B22" s="6" t="s">
        <v>158</v>
      </c>
      <c r="C22" s="6"/>
      <c r="D22" s="71">
        <v>2</v>
      </c>
      <c r="E22" s="6"/>
      <c r="F22" s="71">
        <f t="shared" si="0"/>
        <v>0</v>
      </c>
    </row>
    <row r="23" spans="1:6">
      <c r="A23" s="44">
        <v>18</v>
      </c>
      <c r="B23" s="6" t="s">
        <v>161</v>
      </c>
      <c r="C23" s="6"/>
      <c r="D23" s="71">
        <v>2</v>
      </c>
      <c r="E23" s="6"/>
      <c r="F23" s="71">
        <f t="shared" si="0"/>
        <v>0</v>
      </c>
    </row>
    <row r="24" spans="1:6">
      <c r="A24" s="44">
        <v>19</v>
      </c>
      <c r="B24" s="6" t="s">
        <v>162</v>
      </c>
      <c r="C24" s="6"/>
      <c r="D24" s="71">
        <v>1</v>
      </c>
      <c r="E24" s="6"/>
      <c r="F24" s="71">
        <f t="shared" si="0"/>
        <v>0</v>
      </c>
    </row>
    <row r="25" spans="1:6">
      <c r="A25" s="44">
        <v>20</v>
      </c>
      <c r="B25" s="6" t="s">
        <v>221</v>
      </c>
      <c r="C25" s="6"/>
      <c r="D25" s="71">
        <v>1</v>
      </c>
      <c r="E25" s="6"/>
      <c r="F25" s="71">
        <f t="shared" si="0"/>
        <v>0</v>
      </c>
    </row>
    <row r="26" spans="1:6">
      <c r="A26" s="44">
        <v>21</v>
      </c>
      <c r="B26" s="6" t="s">
        <v>223</v>
      </c>
      <c r="C26" s="6"/>
      <c r="D26" s="71">
        <v>1</v>
      </c>
      <c r="E26" s="6"/>
      <c r="F26" s="71">
        <f t="shared" si="0"/>
        <v>0</v>
      </c>
    </row>
    <row r="27" spans="1:6">
      <c r="A27" s="44">
        <v>22</v>
      </c>
      <c r="B27" s="48" t="s">
        <v>113</v>
      </c>
      <c r="C27" s="6"/>
      <c r="D27" s="6"/>
      <c r="E27" s="6"/>
      <c r="F27" s="71">
        <f t="shared" si="0"/>
        <v>0</v>
      </c>
    </row>
    <row r="28" spans="1:6" s="28" customFormat="1">
      <c r="A28" s="145" t="s">
        <v>108</v>
      </c>
      <c r="B28" s="146"/>
      <c r="C28" s="29"/>
      <c r="D28" s="52"/>
      <c r="E28" s="29"/>
      <c r="F28" s="95">
        <f>SUM(F6:F27)</f>
        <v>0</v>
      </c>
    </row>
    <row r="29" spans="1:6" ht="19.5" customHeight="1">
      <c r="A29" s="166" t="s">
        <v>131</v>
      </c>
      <c r="B29" s="166"/>
      <c r="C29" s="166"/>
      <c r="D29" s="166"/>
      <c r="E29" s="166"/>
      <c r="F29" s="166"/>
    </row>
    <row r="30" spans="1:6">
      <c r="A30" s="44">
        <v>1</v>
      </c>
      <c r="B30" s="37" t="s">
        <v>154</v>
      </c>
      <c r="C30" s="6"/>
      <c r="D30" s="96">
        <v>3</v>
      </c>
      <c r="E30" s="37"/>
      <c r="F30" s="96">
        <f>D30*E30</f>
        <v>0</v>
      </c>
    </row>
    <row r="31" spans="1:6">
      <c r="A31" s="44">
        <v>2</v>
      </c>
      <c r="B31" s="16" t="s">
        <v>146</v>
      </c>
      <c r="C31" s="6"/>
      <c r="D31" s="96">
        <v>2</v>
      </c>
      <c r="E31" s="37"/>
      <c r="F31" s="96">
        <f t="shared" ref="F31:F47" si="2">D31*E31</f>
        <v>0</v>
      </c>
    </row>
    <row r="32" spans="1:6">
      <c r="A32" s="44">
        <v>3</v>
      </c>
      <c r="B32" s="16" t="s">
        <v>155</v>
      </c>
      <c r="C32" s="6"/>
      <c r="D32" s="96">
        <v>1</v>
      </c>
      <c r="E32" s="37"/>
      <c r="F32" s="96">
        <f t="shared" si="2"/>
        <v>0</v>
      </c>
    </row>
    <row r="33" spans="1:6">
      <c r="A33" s="44">
        <v>4</v>
      </c>
      <c r="B33" s="6" t="s">
        <v>148</v>
      </c>
      <c r="C33" s="6"/>
      <c r="D33" s="96">
        <v>1</v>
      </c>
      <c r="E33" s="37"/>
      <c r="F33" s="96">
        <f t="shared" si="2"/>
        <v>0</v>
      </c>
    </row>
    <row r="34" spans="1:6">
      <c r="A34" s="44">
        <v>5</v>
      </c>
      <c r="B34" s="6" t="s">
        <v>152</v>
      </c>
      <c r="C34" s="6"/>
      <c r="D34" s="96">
        <v>2</v>
      </c>
      <c r="E34" s="37"/>
      <c r="F34" s="96">
        <f t="shared" si="2"/>
        <v>0</v>
      </c>
    </row>
    <row r="35" spans="1:6">
      <c r="A35" s="44">
        <v>6</v>
      </c>
      <c r="B35" s="6" t="s">
        <v>274</v>
      </c>
      <c r="C35" s="6"/>
      <c r="D35" s="96">
        <v>2</v>
      </c>
      <c r="E35" s="37"/>
      <c r="F35" s="96">
        <f t="shared" ref="F35:F36" si="3">D35*E35</f>
        <v>0</v>
      </c>
    </row>
    <row r="36" spans="1:6">
      <c r="A36" s="44">
        <v>7</v>
      </c>
      <c r="B36" s="6" t="s">
        <v>273</v>
      </c>
      <c r="C36" s="6"/>
      <c r="D36" s="96">
        <v>2</v>
      </c>
      <c r="E36" s="37"/>
      <c r="F36" s="96">
        <f t="shared" si="3"/>
        <v>0</v>
      </c>
    </row>
    <row r="37" spans="1:6">
      <c r="A37" s="44">
        <v>8</v>
      </c>
      <c r="B37" s="6" t="s">
        <v>156</v>
      </c>
      <c r="C37" s="6"/>
      <c r="D37" s="96">
        <v>2</v>
      </c>
      <c r="E37" s="37"/>
      <c r="F37" s="96">
        <f t="shared" si="2"/>
        <v>0</v>
      </c>
    </row>
    <row r="38" spans="1:6">
      <c r="A38" s="44">
        <v>9</v>
      </c>
      <c r="B38" s="6" t="s">
        <v>157</v>
      </c>
      <c r="C38" s="6"/>
      <c r="D38" s="96">
        <v>4</v>
      </c>
      <c r="E38" s="37"/>
      <c r="F38" s="96">
        <f t="shared" si="2"/>
        <v>0</v>
      </c>
    </row>
    <row r="39" spans="1:6">
      <c r="A39" s="44">
        <v>10</v>
      </c>
      <c r="B39" s="6" t="s">
        <v>159</v>
      </c>
      <c r="C39" s="6"/>
      <c r="D39" s="96">
        <v>2</v>
      </c>
      <c r="E39" s="37"/>
      <c r="F39" s="96">
        <f t="shared" si="2"/>
        <v>0</v>
      </c>
    </row>
    <row r="40" spans="1:6">
      <c r="A40" s="44">
        <v>11</v>
      </c>
      <c r="B40" s="6" t="s">
        <v>150</v>
      </c>
      <c r="C40" s="6"/>
      <c r="D40" s="96">
        <v>2</v>
      </c>
      <c r="E40" s="37"/>
      <c r="F40" s="96">
        <f t="shared" si="2"/>
        <v>0</v>
      </c>
    </row>
    <row r="41" spans="1:6">
      <c r="A41" s="44">
        <v>12</v>
      </c>
      <c r="B41" s="6" t="s">
        <v>149</v>
      </c>
      <c r="C41" s="6"/>
      <c r="D41" s="96">
        <v>4</v>
      </c>
      <c r="E41" s="37"/>
      <c r="F41" s="96">
        <f t="shared" si="2"/>
        <v>0</v>
      </c>
    </row>
    <row r="42" spans="1:6">
      <c r="A42" s="44">
        <v>13</v>
      </c>
      <c r="B42" s="6" t="s">
        <v>144</v>
      </c>
      <c r="C42" s="6"/>
      <c r="D42" s="96">
        <v>2</v>
      </c>
      <c r="E42" s="37"/>
      <c r="F42" s="96">
        <f t="shared" si="2"/>
        <v>0</v>
      </c>
    </row>
    <row r="43" spans="1:6">
      <c r="A43" s="44">
        <v>14</v>
      </c>
      <c r="B43" s="6" t="s">
        <v>158</v>
      </c>
      <c r="C43" s="6"/>
      <c r="D43" s="96">
        <v>2</v>
      </c>
      <c r="E43" s="37"/>
      <c r="F43" s="96">
        <f t="shared" si="2"/>
        <v>0</v>
      </c>
    </row>
    <row r="44" spans="1:6">
      <c r="A44" s="44">
        <v>15</v>
      </c>
      <c r="B44" s="6" t="s">
        <v>161</v>
      </c>
      <c r="C44" s="6"/>
      <c r="D44" s="96">
        <v>2</v>
      </c>
      <c r="E44" s="37"/>
      <c r="F44" s="96">
        <f t="shared" si="2"/>
        <v>0</v>
      </c>
    </row>
    <row r="45" spans="1:6">
      <c r="A45" s="44">
        <v>16</v>
      </c>
      <c r="B45" s="6" t="s">
        <v>221</v>
      </c>
      <c r="C45" s="6"/>
      <c r="D45" s="96">
        <v>1</v>
      </c>
      <c r="E45" s="37"/>
      <c r="F45" s="96">
        <f t="shared" si="2"/>
        <v>0</v>
      </c>
    </row>
    <row r="46" spans="1:6">
      <c r="A46" s="44">
        <v>17</v>
      </c>
      <c r="B46" s="6" t="s">
        <v>223</v>
      </c>
      <c r="C46" s="6"/>
      <c r="D46" s="96">
        <v>1</v>
      </c>
      <c r="E46" s="37"/>
      <c r="F46" s="96">
        <f t="shared" si="2"/>
        <v>0</v>
      </c>
    </row>
    <row r="47" spans="1:6">
      <c r="A47" s="44">
        <v>18</v>
      </c>
      <c r="B47" s="48" t="s">
        <v>113</v>
      </c>
      <c r="C47" s="6"/>
      <c r="D47" s="37"/>
      <c r="E47" s="37"/>
      <c r="F47" s="96">
        <f t="shared" si="2"/>
        <v>0</v>
      </c>
    </row>
    <row r="48" spans="1:6">
      <c r="A48" s="145" t="s">
        <v>108</v>
      </c>
      <c r="B48" s="146"/>
      <c r="C48" s="37"/>
      <c r="D48" s="51"/>
      <c r="E48" s="37"/>
      <c r="F48" s="95">
        <f>SUM(F30:F47)</f>
        <v>0</v>
      </c>
    </row>
    <row r="49" spans="1:6" ht="15" customHeight="1">
      <c r="A49" s="160" t="s">
        <v>127</v>
      </c>
      <c r="B49" s="161"/>
      <c r="C49" s="162"/>
      <c r="D49" s="53"/>
      <c r="E49" s="53"/>
      <c r="F49" s="92">
        <f>F48+F28</f>
        <v>0</v>
      </c>
    </row>
    <row r="51" spans="1:6">
      <c r="A51" s="49" t="s">
        <v>114</v>
      </c>
      <c r="B51" s="60"/>
      <c r="C51" s="31"/>
    </row>
    <row r="52" spans="1:6">
      <c r="A52" s="148" t="s">
        <v>171</v>
      </c>
      <c r="B52" s="148"/>
      <c r="C52" s="148"/>
      <c r="D52" s="148"/>
      <c r="E52" s="148"/>
      <c r="F52" s="148"/>
    </row>
  </sheetData>
  <mergeCells count="10">
    <mergeCell ref="A1:F1"/>
    <mergeCell ref="A52:F52"/>
    <mergeCell ref="A48:B48"/>
    <mergeCell ref="A28:B28"/>
    <mergeCell ref="D3:F3"/>
    <mergeCell ref="A2:B2"/>
    <mergeCell ref="A49:C49"/>
    <mergeCell ref="A3:C3"/>
    <mergeCell ref="A5:F5"/>
    <mergeCell ref="A29:F29"/>
  </mergeCells>
  <pageMargins left="0.7" right="0.7" top="0.75" bottom="0.75" header="0.3" footer="0.3"/>
  <pageSetup paperSize="9" scale="31" orientation="portrait"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A1:T21"/>
  <sheetViews>
    <sheetView zoomScale="90" zoomScaleNormal="90" zoomScaleSheetLayoutView="80" workbookViewId="0">
      <selection activeCell="A2" sqref="A2:G2"/>
    </sheetView>
  </sheetViews>
  <sheetFormatPr defaultColWidth="9.1796875" defaultRowHeight="14.5"/>
  <cols>
    <col min="1" max="1" width="5.26953125" style="47" bestFit="1" customWidth="1"/>
    <col min="2" max="2" width="45.54296875" style="7" customWidth="1"/>
    <col min="3" max="3" width="22.7265625" style="4" customWidth="1"/>
    <col min="4" max="4" width="26.1796875" style="47" customWidth="1"/>
    <col min="5" max="5" width="16.7265625" style="4" customWidth="1"/>
    <col min="6" max="6" width="19.81640625" style="4" customWidth="1"/>
    <col min="7" max="7" width="22.81640625" style="4" customWidth="1"/>
    <col min="8" max="8" width="9" style="4" customWidth="1"/>
    <col min="9" max="9" width="10.54296875" style="4" customWidth="1"/>
    <col min="10" max="19" width="9.1796875" style="4"/>
    <col min="20" max="20" width="11.7265625" style="4" customWidth="1"/>
    <col min="21" max="16384" width="9.1796875" style="4"/>
  </cols>
  <sheetData>
    <row r="1" spans="1:20">
      <c r="A1" s="134" t="s">
        <v>286</v>
      </c>
      <c r="B1" s="135"/>
      <c r="C1" s="135"/>
      <c r="D1" s="135"/>
      <c r="E1" s="135"/>
      <c r="F1" s="135"/>
      <c r="G1" s="135"/>
      <c r="H1" s="135"/>
      <c r="I1" s="135"/>
    </row>
    <row r="2" spans="1:20">
      <c r="A2" s="167" t="s">
        <v>124</v>
      </c>
      <c r="B2" s="167"/>
      <c r="C2" s="167"/>
      <c r="D2" s="167"/>
      <c r="E2" s="167"/>
      <c r="F2" s="167"/>
      <c r="G2" s="167"/>
    </row>
    <row r="3" spans="1:20">
      <c r="A3" s="61" t="s">
        <v>111</v>
      </c>
      <c r="B3" s="64" t="s">
        <v>125</v>
      </c>
      <c r="C3" s="61" t="s">
        <v>34</v>
      </c>
      <c r="D3" s="56" t="s">
        <v>123</v>
      </c>
      <c r="E3" s="62" t="s">
        <v>100</v>
      </c>
      <c r="F3" s="62" t="s">
        <v>101</v>
      </c>
      <c r="G3" s="62" t="s">
        <v>110</v>
      </c>
    </row>
    <row r="4" spans="1:20">
      <c r="A4" s="44">
        <v>1</v>
      </c>
      <c r="B4" s="50" t="s">
        <v>137</v>
      </c>
      <c r="C4" s="6"/>
      <c r="D4" s="44"/>
      <c r="E4" s="44">
        <v>1</v>
      </c>
      <c r="F4" s="6"/>
      <c r="G4" s="44">
        <f t="shared" ref="G4:G7" si="0">E4*F4</f>
        <v>0</v>
      </c>
    </row>
    <row r="5" spans="1:20">
      <c r="A5" s="44">
        <v>2</v>
      </c>
      <c r="B5" s="50" t="s">
        <v>168</v>
      </c>
      <c r="C5" s="6"/>
      <c r="D5" s="44"/>
      <c r="E5" s="44">
        <v>1</v>
      </c>
      <c r="F5" s="6"/>
      <c r="G5" s="44">
        <f t="shared" si="0"/>
        <v>0</v>
      </c>
    </row>
    <row r="6" spans="1:20">
      <c r="A6" s="44">
        <v>3</v>
      </c>
      <c r="B6" s="6" t="s">
        <v>220</v>
      </c>
      <c r="C6" s="6"/>
      <c r="D6" s="44"/>
      <c r="E6" s="44">
        <v>1</v>
      </c>
      <c r="F6" s="6"/>
      <c r="G6" s="44">
        <f t="shared" si="0"/>
        <v>0</v>
      </c>
    </row>
    <row r="7" spans="1:20">
      <c r="A7" s="44">
        <v>4</v>
      </c>
      <c r="B7" s="59" t="s">
        <v>135</v>
      </c>
      <c r="C7" s="6"/>
      <c r="D7" s="44"/>
      <c r="E7" s="44"/>
      <c r="F7" s="6"/>
      <c r="G7" s="44">
        <f t="shared" si="0"/>
        <v>0</v>
      </c>
    </row>
    <row r="8" spans="1:20">
      <c r="A8" s="174" t="s">
        <v>127</v>
      </c>
      <c r="B8" s="175"/>
      <c r="C8" s="175"/>
      <c r="D8" s="175"/>
      <c r="E8" s="175"/>
      <c r="F8" s="176"/>
      <c r="G8" s="94">
        <f>SUM(G4:G7)</f>
        <v>0</v>
      </c>
    </row>
    <row r="9" spans="1:20">
      <c r="A9" s="45"/>
      <c r="B9" s="45"/>
      <c r="C9" s="32"/>
      <c r="D9" s="45"/>
      <c r="E9" s="32"/>
      <c r="F9" s="32"/>
      <c r="G9" s="38"/>
      <c r="J9" s="39"/>
    </row>
    <row r="10" spans="1:20" ht="14.5" customHeight="1">
      <c r="A10" s="167" t="s">
        <v>219</v>
      </c>
      <c r="B10" s="167"/>
      <c r="C10" s="167"/>
      <c r="D10" s="167"/>
      <c r="E10" s="177" t="s">
        <v>27</v>
      </c>
      <c r="F10" s="178"/>
      <c r="G10" s="179"/>
      <c r="H10" s="177" t="s">
        <v>28</v>
      </c>
      <c r="I10" s="178"/>
      <c r="J10" s="179"/>
      <c r="K10" s="177" t="s">
        <v>29</v>
      </c>
      <c r="L10" s="178"/>
      <c r="M10" s="179"/>
      <c r="N10" s="177" t="s">
        <v>30</v>
      </c>
      <c r="O10" s="178"/>
      <c r="P10" s="179"/>
      <c r="Q10" s="177" t="s">
        <v>31</v>
      </c>
      <c r="R10" s="178"/>
      <c r="S10" s="179"/>
      <c r="T10" s="76" t="s">
        <v>108</v>
      </c>
    </row>
    <row r="11" spans="1:20" ht="29">
      <c r="A11" s="64" t="s">
        <v>111</v>
      </c>
      <c r="B11" s="64" t="s">
        <v>125</v>
      </c>
      <c r="C11" s="74" t="s">
        <v>34</v>
      </c>
      <c r="D11" s="74" t="s">
        <v>123</v>
      </c>
      <c r="E11" s="74" t="s">
        <v>100</v>
      </c>
      <c r="F11" s="74" t="s">
        <v>101</v>
      </c>
      <c r="G11" s="74" t="s">
        <v>110</v>
      </c>
      <c r="H11" s="74" t="s">
        <v>100</v>
      </c>
      <c r="I11" s="74" t="s">
        <v>101</v>
      </c>
      <c r="J11" s="74" t="s">
        <v>110</v>
      </c>
      <c r="K11" s="74" t="s">
        <v>100</v>
      </c>
      <c r="L11" s="74" t="s">
        <v>101</v>
      </c>
      <c r="M11" s="74" t="s">
        <v>110</v>
      </c>
      <c r="N11" s="74" t="s">
        <v>100</v>
      </c>
      <c r="O11" s="74" t="s">
        <v>101</v>
      </c>
      <c r="P11" s="74" t="s">
        <v>110</v>
      </c>
      <c r="Q11" s="74" t="s">
        <v>100</v>
      </c>
      <c r="R11" s="74" t="s">
        <v>101</v>
      </c>
      <c r="S11" s="74" t="s">
        <v>110</v>
      </c>
      <c r="T11" s="74"/>
    </row>
    <row r="12" spans="1:20">
      <c r="A12" s="44">
        <v>1</v>
      </c>
      <c r="B12" s="50" t="s">
        <v>137</v>
      </c>
      <c r="C12" s="66"/>
      <c r="D12" s="69"/>
      <c r="E12" s="69">
        <v>1</v>
      </c>
      <c r="F12" s="68"/>
      <c r="G12" s="69">
        <f t="shared" ref="G12:G15" si="1">E12*F12</f>
        <v>0</v>
      </c>
      <c r="H12" s="93">
        <v>1</v>
      </c>
      <c r="I12" s="48"/>
      <c r="J12" s="44">
        <f t="shared" ref="J12:J15" si="2">H12*I12</f>
        <v>0</v>
      </c>
      <c r="K12" s="93">
        <v>1</v>
      </c>
      <c r="L12" s="48"/>
      <c r="M12" s="44">
        <f>K12*L12</f>
        <v>0</v>
      </c>
      <c r="N12" s="93">
        <v>1</v>
      </c>
      <c r="O12" s="48"/>
      <c r="P12" s="44">
        <f t="shared" ref="P12:P15" si="3">N12*O12</f>
        <v>0</v>
      </c>
      <c r="Q12" s="93">
        <v>1</v>
      </c>
      <c r="R12" s="48"/>
      <c r="S12" s="44">
        <f t="shared" ref="S12:S15" si="4">Q12*R12</f>
        <v>0</v>
      </c>
      <c r="T12" s="44">
        <f>SUM(G12,J12,M12,P12,S12)</f>
        <v>0</v>
      </c>
    </row>
    <row r="13" spans="1:20">
      <c r="A13" s="44">
        <v>2</v>
      </c>
      <c r="B13" s="50" t="s">
        <v>222</v>
      </c>
      <c r="C13" s="66"/>
      <c r="D13" s="69"/>
      <c r="E13" s="69">
        <v>1</v>
      </c>
      <c r="F13" s="68"/>
      <c r="G13" s="69">
        <f t="shared" ref="G13:G14" si="5">E13*F13</f>
        <v>0</v>
      </c>
      <c r="H13" s="93">
        <v>1</v>
      </c>
      <c r="I13" s="48"/>
      <c r="J13" s="44">
        <f t="shared" ref="J13:J14" si="6">H13*I13</f>
        <v>0</v>
      </c>
      <c r="K13" s="93">
        <v>1</v>
      </c>
      <c r="L13" s="48"/>
      <c r="M13" s="44">
        <f t="shared" ref="M13:M14" si="7">K13*L13</f>
        <v>0</v>
      </c>
      <c r="N13" s="93">
        <v>1</v>
      </c>
      <c r="O13" s="48"/>
      <c r="P13" s="44">
        <f t="shared" ref="P13:P14" si="8">N13*O13</f>
        <v>0</v>
      </c>
      <c r="Q13" s="93">
        <v>1</v>
      </c>
      <c r="R13" s="48"/>
      <c r="S13" s="44">
        <f t="shared" ref="S13:S14" si="9">Q13*R13</f>
        <v>0</v>
      </c>
      <c r="T13" s="44">
        <f t="shared" ref="T13:T14" si="10">SUM(G13,J13,M13,P13,S13)</f>
        <v>0</v>
      </c>
    </row>
    <row r="14" spans="1:20">
      <c r="A14" s="44">
        <v>3</v>
      </c>
      <c r="B14" s="6" t="s">
        <v>220</v>
      </c>
      <c r="C14" s="66"/>
      <c r="D14" s="69"/>
      <c r="E14" s="69">
        <v>1</v>
      </c>
      <c r="F14" s="68"/>
      <c r="G14" s="69">
        <f t="shared" si="5"/>
        <v>0</v>
      </c>
      <c r="H14" s="93">
        <v>1</v>
      </c>
      <c r="I14" s="48"/>
      <c r="J14" s="44">
        <f t="shared" si="6"/>
        <v>0</v>
      </c>
      <c r="K14" s="93">
        <v>1</v>
      </c>
      <c r="L14" s="48"/>
      <c r="M14" s="44">
        <f t="shared" si="7"/>
        <v>0</v>
      </c>
      <c r="N14" s="93">
        <v>1</v>
      </c>
      <c r="O14" s="48"/>
      <c r="P14" s="44">
        <f t="shared" si="8"/>
        <v>0</v>
      </c>
      <c r="Q14" s="93">
        <v>1</v>
      </c>
      <c r="R14" s="48"/>
      <c r="S14" s="44">
        <f t="shared" si="9"/>
        <v>0</v>
      </c>
      <c r="T14" s="44">
        <f t="shared" si="10"/>
        <v>0</v>
      </c>
    </row>
    <row r="15" spans="1:20" ht="17.149999999999999" customHeight="1">
      <c r="A15" s="44">
        <v>4</v>
      </c>
      <c r="B15" s="43" t="s">
        <v>134</v>
      </c>
      <c r="C15" s="66"/>
      <c r="D15" s="70"/>
      <c r="E15" s="69"/>
      <c r="F15" s="68"/>
      <c r="G15" s="69">
        <f t="shared" si="1"/>
        <v>0</v>
      </c>
      <c r="H15" s="67"/>
      <c r="I15" s="48"/>
      <c r="J15" s="44">
        <f t="shared" si="2"/>
        <v>0</v>
      </c>
      <c r="K15" s="48"/>
      <c r="L15" s="48"/>
      <c r="M15" s="44">
        <f t="shared" ref="M15" si="11">K15*L15</f>
        <v>0</v>
      </c>
      <c r="N15" s="48"/>
      <c r="O15" s="48"/>
      <c r="P15" s="44">
        <f t="shared" si="3"/>
        <v>0</v>
      </c>
      <c r="Q15" s="48"/>
      <c r="R15" s="48"/>
      <c r="S15" s="44">
        <f t="shared" si="4"/>
        <v>0</v>
      </c>
      <c r="T15" s="44">
        <f>SUM(G15,J15,M15,P15,S15)</f>
        <v>0</v>
      </c>
    </row>
    <row r="16" spans="1:20" ht="17.149999999999999" customHeight="1">
      <c r="A16" s="160" t="s">
        <v>108</v>
      </c>
      <c r="B16" s="161"/>
      <c r="C16" s="161"/>
      <c r="D16" s="180"/>
      <c r="E16" s="180"/>
      <c r="F16" s="180"/>
      <c r="G16" s="180"/>
      <c r="H16" s="161"/>
      <c r="I16" s="161"/>
      <c r="J16" s="161"/>
      <c r="K16" s="161"/>
      <c r="L16" s="161"/>
      <c r="M16" s="161"/>
      <c r="N16" s="161"/>
      <c r="O16" s="161"/>
      <c r="P16" s="161"/>
      <c r="Q16" s="161"/>
      <c r="R16" s="161"/>
      <c r="S16" s="162"/>
      <c r="T16" s="94">
        <f>SUM(T12:T15)</f>
        <v>0</v>
      </c>
    </row>
    <row r="17" spans="1:5" ht="29.15" customHeight="1">
      <c r="A17" s="40"/>
      <c r="B17" s="46"/>
      <c r="C17" s="40"/>
      <c r="D17" s="63"/>
    </row>
    <row r="19" spans="1:5">
      <c r="A19" s="171" t="s">
        <v>114</v>
      </c>
      <c r="B19" s="172"/>
      <c r="C19" s="172"/>
      <c r="D19" s="172"/>
      <c r="E19" s="173"/>
    </row>
    <row r="20" spans="1:5">
      <c r="A20" s="168" t="s">
        <v>169</v>
      </c>
      <c r="B20" s="169"/>
      <c r="C20" s="169"/>
      <c r="D20" s="169"/>
      <c r="E20" s="170"/>
    </row>
    <row r="21" spans="1:5">
      <c r="A21" s="168" t="s">
        <v>170</v>
      </c>
      <c r="B21" s="169"/>
      <c r="C21" s="169"/>
      <c r="D21" s="169"/>
      <c r="E21" s="170"/>
    </row>
  </sheetData>
  <mergeCells count="13">
    <mergeCell ref="A2:G2"/>
    <mergeCell ref="A10:D10"/>
    <mergeCell ref="A1:I1"/>
    <mergeCell ref="A21:E21"/>
    <mergeCell ref="A20:E20"/>
    <mergeCell ref="A19:E19"/>
    <mergeCell ref="A8:F8"/>
    <mergeCell ref="E10:G10"/>
    <mergeCell ref="A16:S16"/>
    <mergeCell ref="H10:J10"/>
    <mergeCell ref="K10:M10"/>
    <mergeCell ref="N10:P10"/>
    <mergeCell ref="Q10:S10"/>
  </mergeCells>
  <pageMargins left="0.7" right="0.7" top="0.75" bottom="0.75" header="0.3" footer="0.3"/>
  <pageSetup paperSize="9" scale="44" orientation="portrait"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060"/>
  </sheetPr>
  <dimension ref="A1:J13"/>
  <sheetViews>
    <sheetView zoomScale="90" zoomScaleNormal="90" zoomScaleSheetLayoutView="100" workbookViewId="0">
      <selection activeCell="A2" sqref="A2:G2"/>
    </sheetView>
  </sheetViews>
  <sheetFormatPr defaultColWidth="9.1796875" defaultRowHeight="14.5"/>
  <cols>
    <col min="1" max="1" width="5.26953125" style="47" bestFit="1" customWidth="1"/>
    <col min="2" max="2" width="48.26953125" style="4" customWidth="1"/>
    <col min="3" max="3" width="22.7265625" style="4" customWidth="1"/>
    <col min="4" max="4" width="26.1796875" style="4" customWidth="1"/>
    <col min="5" max="5" width="12.26953125" style="4" customWidth="1"/>
    <col min="6" max="6" width="14.81640625" style="4" customWidth="1"/>
    <col min="7" max="8" width="11.54296875" style="4" customWidth="1"/>
    <col min="9" max="9" width="11.81640625" style="4" customWidth="1"/>
    <col min="10" max="19" width="9.1796875" style="4"/>
    <col min="20" max="20" width="14" style="4" customWidth="1"/>
    <col min="21" max="16384" width="9.1796875" style="4"/>
  </cols>
  <sheetData>
    <row r="1" spans="1:10">
      <c r="A1" s="134" t="s">
        <v>287</v>
      </c>
      <c r="B1" s="135"/>
      <c r="C1" s="135"/>
      <c r="D1" s="135"/>
      <c r="E1" s="135"/>
      <c r="F1" s="135"/>
      <c r="G1" s="135"/>
      <c r="H1" s="135"/>
      <c r="I1" s="135"/>
    </row>
    <row r="2" spans="1:10">
      <c r="A2" s="167" t="s">
        <v>216</v>
      </c>
      <c r="B2" s="167"/>
      <c r="C2" s="167"/>
      <c r="D2" s="167"/>
      <c r="E2" s="167"/>
      <c r="F2" s="167"/>
      <c r="G2" s="167"/>
    </row>
    <row r="3" spans="1:10">
      <c r="A3" s="56" t="s">
        <v>111</v>
      </c>
      <c r="B3" s="65" t="s">
        <v>125</v>
      </c>
      <c r="C3" s="56" t="s">
        <v>34</v>
      </c>
      <c r="D3" s="56" t="s">
        <v>123</v>
      </c>
      <c r="E3" s="56" t="s">
        <v>100</v>
      </c>
      <c r="F3" s="62" t="s">
        <v>101</v>
      </c>
      <c r="G3" s="62" t="s">
        <v>110</v>
      </c>
    </row>
    <row r="4" spans="1:10" ht="43.5">
      <c r="A4" s="44">
        <v>1</v>
      </c>
      <c r="B4" s="54" t="s">
        <v>174</v>
      </c>
      <c r="C4" s="6"/>
      <c r="D4" s="71"/>
      <c r="E4" s="44">
        <v>28</v>
      </c>
      <c r="F4" s="6"/>
      <c r="G4" s="44">
        <f>E4*F4</f>
        <v>0</v>
      </c>
    </row>
    <row r="5" spans="1:10" s="39" customFormat="1" ht="29">
      <c r="A5" s="51">
        <v>2</v>
      </c>
      <c r="B5" s="54" t="s">
        <v>218</v>
      </c>
      <c r="C5" s="37"/>
      <c r="D5" s="37"/>
      <c r="E5" s="51">
        <v>4</v>
      </c>
      <c r="F5" s="37"/>
      <c r="G5" s="51">
        <f t="shared" ref="G5:G7" si="0">E5*F5</f>
        <v>0</v>
      </c>
    </row>
    <row r="6" spans="1:10" ht="43.5">
      <c r="A6" s="44">
        <v>3</v>
      </c>
      <c r="B6" s="54" t="s">
        <v>151</v>
      </c>
      <c r="C6" s="6"/>
      <c r="D6" s="6"/>
      <c r="E6" s="44">
        <v>4</v>
      </c>
      <c r="F6" s="6"/>
      <c r="G6" s="44">
        <f t="shared" si="0"/>
        <v>0</v>
      </c>
    </row>
    <row r="7" spans="1:10" s="39" customFormat="1">
      <c r="A7" s="51">
        <v>4</v>
      </c>
      <c r="B7" s="54" t="s">
        <v>175</v>
      </c>
      <c r="C7" s="37"/>
      <c r="D7" s="37"/>
      <c r="E7" s="51">
        <v>450</v>
      </c>
      <c r="F7" s="37"/>
      <c r="G7" s="51">
        <f t="shared" si="0"/>
        <v>0</v>
      </c>
    </row>
    <row r="8" spans="1:10">
      <c r="A8" s="44">
        <v>5</v>
      </c>
      <c r="B8" s="16" t="s">
        <v>217</v>
      </c>
      <c r="C8" s="6"/>
      <c r="D8" s="6"/>
      <c r="E8" s="6"/>
      <c r="F8" s="6"/>
      <c r="G8" s="44">
        <f>E8*F8</f>
        <v>0</v>
      </c>
    </row>
    <row r="9" spans="1:10">
      <c r="A9" s="174" t="s">
        <v>108</v>
      </c>
      <c r="B9" s="175"/>
      <c r="C9" s="175"/>
      <c r="D9" s="175"/>
      <c r="E9" s="175"/>
      <c r="F9" s="176"/>
      <c r="G9" s="91">
        <f>SUM(G4:G8)</f>
        <v>0</v>
      </c>
    </row>
    <row r="10" spans="1:10">
      <c r="A10" s="45"/>
      <c r="B10" s="32"/>
      <c r="C10" s="32"/>
      <c r="D10" s="32"/>
      <c r="E10" s="32"/>
      <c r="F10" s="32"/>
      <c r="G10" s="38"/>
      <c r="J10" s="39"/>
    </row>
    <row r="11" spans="1:10">
      <c r="A11" s="46"/>
      <c r="B11" s="40"/>
      <c r="C11" s="40"/>
      <c r="D11" s="34"/>
    </row>
    <row r="12" spans="1:10">
      <c r="A12" s="171" t="s">
        <v>114</v>
      </c>
      <c r="B12" s="172"/>
      <c r="C12" s="172"/>
      <c r="D12" s="172"/>
      <c r="E12" s="173"/>
    </row>
    <row r="13" spans="1:10">
      <c r="A13" s="168" t="s">
        <v>167</v>
      </c>
      <c r="B13" s="169"/>
      <c r="C13" s="169"/>
      <c r="D13" s="169"/>
      <c r="E13" s="170"/>
    </row>
  </sheetData>
  <mergeCells count="5">
    <mergeCell ref="A1:I1"/>
    <mergeCell ref="A9:F9"/>
    <mergeCell ref="A2:G2"/>
    <mergeCell ref="A12:E12"/>
    <mergeCell ref="A13:E13"/>
  </mergeCells>
  <pageMargins left="0.7" right="0.7" top="0.75" bottom="0.75" header="0.3" footer="0.3"/>
  <pageSetup paperSize="9" scale="32" orientation="portrait"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M16"/>
  <sheetViews>
    <sheetView zoomScaleSheetLayoutView="75" workbookViewId="0">
      <pane ySplit="3" topLeftCell="A4" activePane="bottomLeft" state="frozen"/>
      <selection pane="bottomLeft" activeCell="A2" sqref="A2:C2"/>
    </sheetView>
  </sheetViews>
  <sheetFormatPr defaultColWidth="9.1796875" defaultRowHeight="14.5"/>
  <cols>
    <col min="1" max="1" width="5.54296875" style="121" bestFit="1" customWidth="1"/>
    <col min="2" max="2" width="54.453125" bestFit="1" customWidth="1"/>
    <col min="3" max="3" width="43.54296875" customWidth="1"/>
    <col min="6" max="6" width="11.26953125" customWidth="1"/>
    <col min="9" max="9" width="11.54296875" customWidth="1"/>
    <col min="10" max="10" width="11" bestFit="1" customWidth="1"/>
    <col min="12" max="12" width="10.81640625" customWidth="1"/>
    <col min="13" max="13" width="21.81640625" customWidth="1"/>
  </cols>
  <sheetData>
    <row r="1" spans="1:13">
      <c r="A1" s="134" t="s">
        <v>284</v>
      </c>
      <c r="B1" s="184"/>
      <c r="C1" s="184"/>
      <c r="D1" s="184"/>
      <c r="E1" s="184"/>
      <c r="F1" s="184"/>
      <c r="G1" s="184"/>
      <c r="H1" s="184"/>
      <c r="I1" s="184"/>
      <c r="J1" s="184"/>
      <c r="K1" s="184"/>
      <c r="L1" s="184"/>
      <c r="M1" s="184"/>
    </row>
    <row r="2" spans="1:13">
      <c r="A2" s="157"/>
      <c r="B2" s="158"/>
      <c r="C2" s="159"/>
      <c r="D2" s="153" t="s">
        <v>139</v>
      </c>
      <c r="E2" s="154"/>
      <c r="F2" s="155"/>
      <c r="G2" s="152" t="s">
        <v>140</v>
      </c>
      <c r="H2" s="152"/>
      <c r="I2" s="152"/>
      <c r="J2" s="152" t="s">
        <v>141</v>
      </c>
      <c r="K2" s="152"/>
      <c r="L2" s="152"/>
      <c r="M2" s="58" t="s">
        <v>108</v>
      </c>
    </row>
    <row r="3" spans="1:13" ht="42.75" customHeight="1">
      <c r="A3" s="74" t="s">
        <v>111</v>
      </c>
      <c r="B3" s="74" t="s">
        <v>33</v>
      </c>
      <c r="C3" s="74" t="s">
        <v>109</v>
      </c>
      <c r="D3" s="74" t="s">
        <v>100</v>
      </c>
      <c r="E3" s="74" t="s">
        <v>101</v>
      </c>
      <c r="F3" s="74" t="s">
        <v>110</v>
      </c>
      <c r="G3" s="74" t="s">
        <v>100</v>
      </c>
      <c r="H3" s="74" t="s">
        <v>101</v>
      </c>
      <c r="I3" s="74" t="s">
        <v>110</v>
      </c>
      <c r="J3" s="74" t="s">
        <v>100</v>
      </c>
      <c r="K3" s="74" t="s">
        <v>101</v>
      </c>
      <c r="L3" s="74" t="s">
        <v>110</v>
      </c>
      <c r="M3" s="57"/>
    </row>
    <row r="4" spans="1:13" ht="30" customHeight="1">
      <c r="A4" s="149" t="s">
        <v>224</v>
      </c>
      <c r="B4" s="149"/>
      <c r="C4" s="149"/>
      <c r="D4" s="149"/>
      <c r="E4" s="149"/>
      <c r="F4" s="149"/>
      <c r="G4" s="149"/>
      <c r="H4" s="149"/>
      <c r="I4" s="149"/>
      <c r="J4" s="149"/>
      <c r="K4" s="149"/>
      <c r="L4" s="149"/>
      <c r="M4" s="149"/>
    </row>
    <row r="5" spans="1:13">
      <c r="A5" s="72">
        <v>1</v>
      </c>
      <c r="B5" s="84" t="s">
        <v>225</v>
      </c>
      <c r="C5" s="84"/>
      <c r="D5" s="72">
        <v>273</v>
      </c>
      <c r="E5" s="84"/>
      <c r="F5" s="86">
        <f>D5*E5</f>
        <v>0</v>
      </c>
      <c r="G5" s="84"/>
      <c r="H5" s="84"/>
      <c r="I5" s="86">
        <f t="shared" ref="I5:I10" si="0">G5*H5</f>
        <v>0</v>
      </c>
      <c r="J5" s="84"/>
      <c r="K5" s="84"/>
      <c r="L5" s="86">
        <f t="shared" ref="L5:L10" si="1">J5*K5</f>
        <v>0</v>
      </c>
      <c r="M5" s="86">
        <f t="shared" ref="M5:M10" si="2">SUM(F5,I5,L5)</f>
        <v>0</v>
      </c>
    </row>
    <row r="6" spans="1:13">
      <c r="A6" s="72">
        <v>2</v>
      </c>
      <c r="B6" t="s">
        <v>278</v>
      </c>
      <c r="C6" s="84"/>
      <c r="D6" s="72">
        <v>73</v>
      </c>
      <c r="E6" s="84"/>
      <c r="F6" s="86">
        <f t="shared" ref="F6:F10" si="3">D6*E6</f>
        <v>0</v>
      </c>
      <c r="G6" s="84"/>
      <c r="H6" s="84"/>
      <c r="I6" s="86">
        <f t="shared" si="0"/>
        <v>0</v>
      </c>
      <c r="J6" s="84"/>
      <c r="K6" s="84"/>
      <c r="L6" s="86">
        <f t="shared" si="1"/>
        <v>0</v>
      </c>
      <c r="M6" s="86">
        <f t="shared" si="2"/>
        <v>0</v>
      </c>
    </row>
    <row r="7" spans="1:13">
      <c r="A7" s="72">
        <v>3</v>
      </c>
      <c r="B7" s="2" t="s">
        <v>226</v>
      </c>
      <c r="C7" s="84"/>
      <c r="D7" s="72">
        <v>66</v>
      </c>
      <c r="E7" s="84"/>
      <c r="F7" s="86">
        <f t="shared" si="3"/>
        <v>0</v>
      </c>
      <c r="G7" s="84"/>
      <c r="H7" s="84"/>
      <c r="I7" s="86">
        <f t="shared" si="0"/>
        <v>0</v>
      </c>
      <c r="J7" s="84"/>
      <c r="K7" s="84"/>
      <c r="L7" s="86">
        <f t="shared" si="1"/>
        <v>0</v>
      </c>
      <c r="M7" s="86">
        <f t="shared" si="2"/>
        <v>0</v>
      </c>
    </row>
    <row r="8" spans="1:13">
      <c r="A8" s="72">
        <v>4</v>
      </c>
      <c r="B8" s="2" t="s">
        <v>227</v>
      </c>
      <c r="C8" s="84"/>
      <c r="D8" s="72">
        <v>67</v>
      </c>
      <c r="E8" s="84"/>
      <c r="F8" s="86">
        <f t="shared" si="3"/>
        <v>0</v>
      </c>
      <c r="G8" s="84"/>
      <c r="H8" s="84"/>
      <c r="I8" s="86">
        <f t="shared" si="0"/>
        <v>0</v>
      </c>
      <c r="J8" s="84"/>
      <c r="K8" s="84"/>
      <c r="L8" s="86">
        <f t="shared" si="1"/>
        <v>0</v>
      </c>
      <c r="M8" s="86">
        <f t="shared" si="2"/>
        <v>0</v>
      </c>
    </row>
    <row r="9" spans="1:13">
      <c r="A9" s="72">
        <v>5</v>
      </c>
      <c r="B9" s="84" t="s">
        <v>228</v>
      </c>
      <c r="C9" s="84"/>
      <c r="D9" s="72">
        <v>71</v>
      </c>
      <c r="E9" s="84"/>
      <c r="F9" s="86">
        <f t="shared" si="3"/>
        <v>0</v>
      </c>
      <c r="G9" s="84"/>
      <c r="H9" s="84"/>
      <c r="I9" s="86">
        <f t="shared" si="0"/>
        <v>0</v>
      </c>
      <c r="J9" s="84"/>
      <c r="K9" s="84"/>
      <c r="L9" s="86">
        <f t="shared" si="1"/>
        <v>0</v>
      </c>
      <c r="M9" s="86">
        <f t="shared" si="2"/>
        <v>0</v>
      </c>
    </row>
    <row r="10" spans="1:13">
      <c r="A10" s="72">
        <v>6</v>
      </c>
      <c r="B10" s="97" t="s">
        <v>113</v>
      </c>
      <c r="C10" s="84"/>
      <c r="D10" s="72"/>
      <c r="E10" s="84"/>
      <c r="F10" s="86">
        <f t="shared" si="3"/>
        <v>0</v>
      </c>
      <c r="G10" s="84"/>
      <c r="H10" s="84"/>
      <c r="I10" s="86">
        <f t="shared" si="0"/>
        <v>0</v>
      </c>
      <c r="J10" s="84"/>
      <c r="K10" s="84"/>
      <c r="L10" s="86">
        <f t="shared" si="1"/>
        <v>0</v>
      </c>
      <c r="M10" s="86">
        <f t="shared" si="2"/>
        <v>0</v>
      </c>
    </row>
    <row r="11" spans="1:13">
      <c r="A11" s="181" t="s">
        <v>108</v>
      </c>
      <c r="B11" s="182"/>
      <c r="C11" s="84"/>
      <c r="D11" s="84"/>
      <c r="E11" s="84"/>
      <c r="F11" s="123">
        <f>SUM(F5:F10)</f>
        <v>0</v>
      </c>
      <c r="G11" s="124"/>
      <c r="H11" s="124"/>
      <c r="I11" s="123">
        <f>SUM(I5:I10)</f>
        <v>0</v>
      </c>
      <c r="J11" s="124"/>
      <c r="K11" s="124"/>
      <c r="L11" s="123">
        <f>SUM(L5:L10)</f>
        <v>0</v>
      </c>
      <c r="M11" s="123">
        <f>SUM(M5:M10)</f>
        <v>0</v>
      </c>
    </row>
    <row r="12" spans="1:13">
      <c r="A12" s="147" t="s">
        <v>127</v>
      </c>
      <c r="B12" s="147"/>
      <c r="C12" s="147"/>
      <c r="D12" s="147"/>
      <c r="E12" s="147"/>
      <c r="F12" s="147"/>
      <c r="G12" s="147"/>
      <c r="H12" s="147"/>
      <c r="I12" s="147"/>
      <c r="J12" s="147"/>
      <c r="K12" s="147"/>
      <c r="L12" s="147"/>
      <c r="M12" s="90">
        <f>M11</f>
        <v>0</v>
      </c>
    </row>
    <row r="14" spans="1:13">
      <c r="A14" s="183" t="s">
        <v>114</v>
      </c>
      <c r="B14" s="183"/>
      <c r="C14" s="183"/>
      <c r="D14" s="183"/>
      <c r="E14" s="183"/>
      <c r="F14" s="183"/>
    </row>
    <row r="15" spans="1:13">
      <c r="A15" s="148" t="s">
        <v>229</v>
      </c>
      <c r="B15" s="148"/>
      <c r="C15" s="148"/>
      <c r="D15" s="148"/>
      <c r="E15" s="148"/>
      <c r="F15" s="148"/>
    </row>
    <row r="16" spans="1:13" ht="15" customHeight="1">
      <c r="A16" s="148" t="s">
        <v>230</v>
      </c>
      <c r="B16" s="148"/>
      <c r="C16" s="148"/>
      <c r="D16" s="148"/>
      <c r="E16" s="148"/>
      <c r="F16" s="148"/>
    </row>
  </sheetData>
  <mergeCells count="11">
    <mergeCell ref="A4:M4"/>
    <mergeCell ref="A1:M1"/>
    <mergeCell ref="A2:C2"/>
    <mergeCell ref="D2:F2"/>
    <mergeCell ref="G2:I2"/>
    <mergeCell ref="J2:L2"/>
    <mergeCell ref="A11:B11"/>
    <mergeCell ref="A12:L12"/>
    <mergeCell ref="A14:F14"/>
    <mergeCell ref="A15:F15"/>
    <mergeCell ref="A16:F16"/>
  </mergeCells>
  <pageMargins left="0.7" right="0.7" top="0.75" bottom="0.75" header="0.3" footer="0.3"/>
  <pageSetup paperSize="9" scale="49" orientation="landscape"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S31"/>
  <sheetViews>
    <sheetView zoomScale="90" zoomScaleNormal="90" zoomScaleSheetLayoutView="80" workbookViewId="0">
      <selection activeCell="A2" sqref="A2:C2"/>
    </sheetView>
  </sheetViews>
  <sheetFormatPr defaultColWidth="9.1796875" defaultRowHeight="14.5"/>
  <cols>
    <col min="1" max="1" width="5.26953125" style="121" bestFit="1" customWidth="1"/>
    <col min="2" max="2" width="45.54296875" style="122" customWidth="1"/>
    <col min="3" max="3" width="32.7265625" bestFit="1" customWidth="1"/>
    <col min="4" max="4" width="11" customWidth="1"/>
    <col min="5" max="5" width="10.54296875" customWidth="1"/>
    <col min="6" max="6" width="9.81640625" customWidth="1"/>
    <col min="7" max="7" width="9" customWidth="1"/>
    <col min="8" max="8" width="10.54296875" customWidth="1"/>
    <col min="19" max="19" width="11.7265625" customWidth="1"/>
  </cols>
  <sheetData>
    <row r="1" spans="1:19">
      <c r="A1" s="134" t="s">
        <v>286</v>
      </c>
      <c r="B1" s="184"/>
      <c r="C1" s="184"/>
      <c r="D1" s="184"/>
      <c r="E1" s="184"/>
      <c r="F1" s="184"/>
      <c r="G1" s="184"/>
      <c r="H1" s="184"/>
    </row>
    <row r="2" spans="1:19">
      <c r="A2" s="167" t="s">
        <v>243</v>
      </c>
      <c r="B2" s="167"/>
      <c r="C2" s="167"/>
      <c r="D2" s="188" t="s">
        <v>27</v>
      </c>
      <c r="E2" s="188"/>
      <c r="F2" s="188"/>
      <c r="G2" s="177" t="s">
        <v>28</v>
      </c>
      <c r="H2" s="178"/>
      <c r="I2" s="179"/>
      <c r="J2" s="177" t="s">
        <v>29</v>
      </c>
      <c r="K2" s="178"/>
      <c r="L2" s="179"/>
      <c r="M2" s="177" t="s">
        <v>30</v>
      </c>
      <c r="N2" s="178"/>
      <c r="O2" s="179"/>
      <c r="P2" s="177" t="s">
        <v>31</v>
      </c>
      <c r="Q2" s="178"/>
      <c r="R2" s="179"/>
      <c r="S2" s="105" t="s">
        <v>108</v>
      </c>
    </row>
    <row r="3" spans="1:19" ht="29">
      <c r="A3" s="64" t="s">
        <v>111</v>
      </c>
      <c r="B3" s="64" t="s">
        <v>172</v>
      </c>
      <c r="C3" s="64" t="s">
        <v>109</v>
      </c>
      <c r="D3" s="74" t="s">
        <v>100</v>
      </c>
      <c r="E3" s="74" t="s">
        <v>101</v>
      </c>
      <c r="F3" s="74" t="s">
        <v>110</v>
      </c>
      <c r="G3" s="74" t="s">
        <v>100</v>
      </c>
      <c r="H3" s="74" t="s">
        <v>101</v>
      </c>
      <c r="I3" s="74" t="s">
        <v>110</v>
      </c>
      <c r="J3" s="74" t="s">
        <v>100</v>
      </c>
      <c r="K3" s="74" t="s">
        <v>101</v>
      </c>
      <c r="L3" s="74" t="s">
        <v>110</v>
      </c>
      <c r="M3" s="74" t="s">
        <v>100</v>
      </c>
      <c r="N3" s="74" t="s">
        <v>101</v>
      </c>
      <c r="O3" s="74" t="s">
        <v>110</v>
      </c>
      <c r="P3" s="74" t="s">
        <v>100</v>
      </c>
      <c r="Q3" s="74" t="s">
        <v>101</v>
      </c>
      <c r="R3" s="74" t="s">
        <v>110</v>
      </c>
      <c r="S3" s="74"/>
    </row>
    <row r="4" spans="1:19">
      <c r="A4" s="72">
        <v>1</v>
      </c>
      <c r="B4" s="50" t="s">
        <v>147</v>
      </c>
      <c r="C4" s="84" t="s">
        <v>245</v>
      </c>
      <c r="D4" s="72">
        <v>1</v>
      </c>
      <c r="E4" s="84"/>
      <c r="F4" s="72">
        <f t="shared" ref="F4:F18" si="0">D4*E4</f>
        <v>0</v>
      </c>
      <c r="G4" s="72">
        <v>1</v>
      </c>
      <c r="H4" s="97"/>
      <c r="I4" s="72">
        <f t="shared" ref="I4:I18" si="1">G4*H4</f>
        <v>0</v>
      </c>
      <c r="J4" s="72">
        <v>1</v>
      </c>
      <c r="K4" s="97"/>
      <c r="L4" s="72">
        <f>J4*K4</f>
        <v>0</v>
      </c>
      <c r="M4" s="72">
        <v>1</v>
      </c>
      <c r="N4" s="97"/>
      <c r="O4" s="72">
        <f t="shared" ref="O4:O18" si="2">M4*N4</f>
        <v>0</v>
      </c>
      <c r="P4" s="72">
        <v>1</v>
      </c>
      <c r="Q4" s="97"/>
      <c r="R4" s="72">
        <f t="shared" ref="R4:R18" si="3">P4*Q4</f>
        <v>0</v>
      </c>
      <c r="S4" s="72">
        <f>SUM(F4,I4,L4,O4,R4)</f>
        <v>0</v>
      </c>
    </row>
    <row r="5" spans="1:19">
      <c r="A5" s="72">
        <v>2</v>
      </c>
      <c r="B5" s="50" t="s">
        <v>244</v>
      </c>
      <c r="C5" s="84" t="s">
        <v>279</v>
      </c>
      <c r="D5" s="72">
        <v>2</v>
      </c>
      <c r="E5" s="84"/>
      <c r="F5" s="72">
        <f t="shared" si="0"/>
        <v>0</v>
      </c>
      <c r="G5" s="72">
        <v>2</v>
      </c>
      <c r="H5" s="97"/>
      <c r="I5" s="72">
        <f t="shared" si="1"/>
        <v>0</v>
      </c>
      <c r="J5" s="72">
        <v>2</v>
      </c>
      <c r="K5" s="97"/>
      <c r="L5" s="72">
        <f t="shared" ref="L5:L18" si="4">J5*K5</f>
        <v>0</v>
      </c>
      <c r="M5" s="72">
        <v>2</v>
      </c>
      <c r="N5" s="97"/>
      <c r="O5" s="72">
        <f t="shared" si="2"/>
        <v>0</v>
      </c>
      <c r="P5" s="72">
        <v>2</v>
      </c>
      <c r="Q5" s="97"/>
      <c r="R5" s="72">
        <f t="shared" si="3"/>
        <v>0</v>
      </c>
      <c r="S5" s="72">
        <f t="shared" ref="S5:S18" si="5">SUM(F5,I5,L5,O5,R5)</f>
        <v>0</v>
      </c>
    </row>
    <row r="6" spans="1:19">
      <c r="A6" s="72">
        <v>3</v>
      </c>
      <c r="B6" s="50" t="s">
        <v>276</v>
      </c>
      <c r="C6" t="s">
        <v>277</v>
      </c>
      <c r="D6" s="110">
        <v>4</v>
      </c>
      <c r="E6" s="111"/>
      <c r="F6" s="72">
        <f t="shared" si="0"/>
        <v>0</v>
      </c>
      <c r="G6" s="72">
        <v>4</v>
      </c>
      <c r="H6" s="97"/>
      <c r="I6" s="72">
        <f t="shared" si="1"/>
        <v>0</v>
      </c>
      <c r="J6" s="72">
        <v>4</v>
      </c>
      <c r="K6" s="97"/>
      <c r="L6" s="72">
        <f t="shared" si="4"/>
        <v>0</v>
      </c>
      <c r="M6" s="72">
        <v>4</v>
      </c>
      <c r="N6" s="97"/>
      <c r="O6" s="72">
        <f t="shared" si="2"/>
        <v>0</v>
      </c>
      <c r="P6" s="72">
        <v>4</v>
      </c>
      <c r="Q6" s="97"/>
      <c r="R6" s="72">
        <f t="shared" si="3"/>
        <v>0</v>
      </c>
      <c r="S6" s="72">
        <f t="shared" si="5"/>
        <v>0</v>
      </c>
    </row>
    <row r="7" spans="1:19" ht="29">
      <c r="A7" s="72">
        <v>4</v>
      </c>
      <c r="B7" s="101" t="s">
        <v>225</v>
      </c>
      <c r="C7" s="102" t="s">
        <v>253</v>
      </c>
      <c r="D7" s="110">
        <v>242</v>
      </c>
      <c r="E7" s="111"/>
      <c r="F7" s="72">
        <f t="shared" si="0"/>
        <v>0</v>
      </c>
      <c r="G7" s="72">
        <v>242</v>
      </c>
      <c r="H7" s="97"/>
      <c r="I7" s="72">
        <f t="shared" si="1"/>
        <v>0</v>
      </c>
      <c r="J7" s="72">
        <v>242</v>
      </c>
      <c r="K7" s="97"/>
      <c r="L7" s="72">
        <f t="shared" si="4"/>
        <v>0</v>
      </c>
      <c r="M7" s="72">
        <v>242</v>
      </c>
      <c r="N7" s="97"/>
      <c r="O7" s="72">
        <f t="shared" si="2"/>
        <v>0</v>
      </c>
      <c r="P7" s="72">
        <v>242</v>
      </c>
      <c r="Q7" s="97"/>
      <c r="R7" s="72">
        <f t="shared" si="3"/>
        <v>0</v>
      </c>
      <c r="S7" s="72">
        <f t="shared" si="5"/>
        <v>0</v>
      </c>
    </row>
    <row r="8" spans="1:19">
      <c r="A8" s="72">
        <v>5</v>
      </c>
      <c r="B8" s="98" t="s">
        <v>226</v>
      </c>
      <c r="C8" s="98" t="s">
        <v>232</v>
      </c>
      <c r="D8" s="110">
        <v>11</v>
      </c>
      <c r="E8" s="111"/>
      <c r="F8" s="72">
        <f t="shared" si="0"/>
        <v>0</v>
      </c>
      <c r="G8" s="72">
        <v>11</v>
      </c>
      <c r="H8" s="97"/>
      <c r="I8" s="72">
        <f t="shared" si="1"/>
        <v>0</v>
      </c>
      <c r="J8" s="72">
        <v>11</v>
      </c>
      <c r="K8" s="97"/>
      <c r="L8" s="72">
        <f t="shared" si="4"/>
        <v>0</v>
      </c>
      <c r="M8" s="72">
        <v>11</v>
      </c>
      <c r="N8" s="97"/>
      <c r="O8" s="72">
        <f t="shared" si="2"/>
        <v>0</v>
      </c>
      <c r="P8" s="72">
        <v>11</v>
      </c>
      <c r="Q8" s="97"/>
      <c r="R8" s="72">
        <f t="shared" si="3"/>
        <v>0</v>
      </c>
      <c r="S8" s="72">
        <f t="shared" si="5"/>
        <v>0</v>
      </c>
    </row>
    <row r="9" spans="1:19">
      <c r="A9" s="72">
        <v>6</v>
      </c>
      <c r="B9" s="98" t="s">
        <v>254</v>
      </c>
      <c r="C9" s="98" t="s">
        <v>255</v>
      </c>
      <c r="D9" s="110">
        <v>1</v>
      </c>
      <c r="E9" s="111"/>
      <c r="F9" s="72">
        <f t="shared" si="0"/>
        <v>0</v>
      </c>
      <c r="G9" s="72">
        <v>1</v>
      </c>
      <c r="H9" s="97"/>
      <c r="I9" s="72">
        <f t="shared" si="1"/>
        <v>0</v>
      </c>
      <c r="J9" s="72">
        <v>1</v>
      </c>
      <c r="K9" s="97"/>
      <c r="L9" s="72">
        <f t="shared" si="4"/>
        <v>0</v>
      </c>
      <c r="M9" s="72">
        <v>1</v>
      </c>
      <c r="N9" s="97"/>
      <c r="O9" s="72">
        <f t="shared" si="2"/>
        <v>0</v>
      </c>
      <c r="P9" s="72">
        <v>1</v>
      </c>
      <c r="Q9" s="97"/>
      <c r="R9" s="72">
        <f t="shared" si="3"/>
        <v>0</v>
      </c>
      <c r="S9" s="72">
        <f t="shared" si="5"/>
        <v>0</v>
      </c>
    </row>
    <row r="10" spans="1:19">
      <c r="A10" s="72">
        <v>7</v>
      </c>
      <c r="B10" s="50" t="s">
        <v>237</v>
      </c>
      <c r="C10" s="98" t="s">
        <v>257</v>
      </c>
      <c r="D10" s="110">
        <v>10</v>
      </c>
      <c r="E10" s="111"/>
      <c r="F10" s="72">
        <f t="shared" si="0"/>
        <v>0</v>
      </c>
      <c r="G10" s="72">
        <v>10</v>
      </c>
      <c r="H10" s="97"/>
      <c r="I10" s="72">
        <f t="shared" si="1"/>
        <v>0</v>
      </c>
      <c r="J10" s="72">
        <v>10</v>
      </c>
      <c r="K10" s="97"/>
      <c r="L10" s="72">
        <f t="shared" si="4"/>
        <v>0</v>
      </c>
      <c r="M10" s="72">
        <v>10</v>
      </c>
      <c r="N10" s="97"/>
      <c r="O10" s="72">
        <f t="shared" si="2"/>
        <v>0</v>
      </c>
      <c r="P10" s="72">
        <v>10</v>
      </c>
      <c r="Q10" s="97"/>
      <c r="R10" s="72">
        <f t="shared" si="3"/>
        <v>0</v>
      </c>
      <c r="S10" s="72">
        <f t="shared" si="5"/>
        <v>0</v>
      </c>
    </row>
    <row r="11" spans="1:19">
      <c r="A11" s="72">
        <v>8</v>
      </c>
      <c r="B11" s="50" t="s">
        <v>237</v>
      </c>
      <c r="C11" s="98" t="s">
        <v>258</v>
      </c>
      <c r="D11" s="110">
        <v>9</v>
      </c>
      <c r="E11" s="111"/>
      <c r="F11" s="72">
        <f t="shared" si="0"/>
        <v>0</v>
      </c>
      <c r="G11" s="72">
        <v>9</v>
      </c>
      <c r="H11" s="97"/>
      <c r="I11" s="72">
        <f t="shared" si="1"/>
        <v>0</v>
      </c>
      <c r="J11" s="72">
        <v>9</v>
      </c>
      <c r="K11" s="97"/>
      <c r="L11" s="72">
        <f t="shared" si="4"/>
        <v>0</v>
      </c>
      <c r="M11" s="72">
        <v>9</v>
      </c>
      <c r="N11" s="97"/>
      <c r="O11" s="72">
        <f t="shared" si="2"/>
        <v>0</v>
      </c>
      <c r="P11" s="72">
        <v>9</v>
      </c>
      <c r="Q11" s="97"/>
      <c r="R11" s="72">
        <f t="shared" si="3"/>
        <v>0</v>
      </c>
      <c r="S11" s="72">
        <f t="shared" si="5"/>
        <v>0</v>
      </c>
    </row>
    <row r="12" spans="1:19">
      <c r="A12" s="72">
        <v>9</v>
      </c>
      <c r="B12" s="50" t="s">
        <v>237</v>
      </c>
      <c r="C12" s="98" t="s">
        <v>262</v>
      </c>
      <c r="D12" s="110">
        <v>1</v>
      </c>
      <c r="E12" s="111"/>
      <c r="F12" s="72">
        <f t="shared" si="0"/>
        <v>0</v>
      </c>
      <c r="G12" s="72">
        <v>1</v>
      </c>
      <c r="H12" s="97"/>
      <c r="I12" s="72">
        <f t="shared" si="1"/>
        <v>0</v>
      </c>
      <c r="J12" s="72">
        <v>1</v>
      </c>
      <c r="K12" s="97"/>
      <c r="L12" s="72">
        <f t="shared" si="4"/>
        <v>0</v>
      </c>
      <c r="M12" s="72">
        <v>1</v>
      </c>
      <c r="N12" s="97"/>
      <c r="O12" s="72">
        <f t="shared" si="2"/>
        <v>0</v>
      </c>
      <c r="P12" s="72">
        <v>1</v>
      </c>
      <c r="Q12" s="97"/>
      <c r="R12" s="72">
        <f t="shared" si="3"/>
        <v>0</v>
      </c>
      <c r="S12" s="72">
        <f t="shared" si="5"/>
        <v>0</v>
      </c>
    </row>
    <row r="13" spans="1:19">
      <c r="A13" s="72">
        <v>10</v>
      </c>
      <c r="B13" s="50" t="s">
        <v>237</v>
      </c>
      <c r="C13" s="98" t="s">
        <v>263</v>
      </c>
      <c r="D13" s="110">
        <v>1</v>
      </c>
      <c r="E13" s="111"/>
      <c r="F13" s="72">
        <f t="shared" si="0"/>
        <v>0</v>
      </c>
      <c r="G13" s="72">
        <v>1</v>
      </c>
      <c r="H13" s="97"/>
      <c r="I13" s="72">
        <f t="shared" si="1"/>
        <v>0</v>
      </c>
      <c r="J13" s="72">
        <v>1</v>
      </c>
      <c r="K13" s="97"/>
      <c r="L13" s="72">
        <f t="shared" si="4"/>
        <v>0</v>
      </c>
      <c r="M13" s="72">
        <v>1</v>
      </c>
      <c r="N13" s="97"/>
      <c r="O13" s="72">
        <f t="shared" si="2"/>
        <v>0</v>
      </c>
      <c r="P13" s="72">
        <v>1</v>
      </c>
      <c r="Q13" s="97"/>
      <c r="R13" s="72">
        <f t="shared" si="3"/>
        <v>0</v>
      </c>
      <c r="S13" s="72">
        <f t="shared" si="5"/>
        <v>0</v>
      </c>
    </row>
    <row r="14" spans="1:19">
      <c r="A14" s="72">
        <v>11</v>
      </c>
      <c r="B14" s="50" t="s">
        <v>237</v>
      </c>
      <c r="C14" s="98" t="s">
        <v>264</v>
      </c>
      <c r="D14" s="110">
        <v>1</v>
      </c>
      <c r="E14" s="111"/>
      <c r="F14" s="72">
        <f t="shared" si="0"/>
        <v>0</v>
      </c>
      <c r="G14" s="72">
        <v>1</v>
      </c>
      <c r="H14" s="97"/>
      <c r="I14" s="72">
        <f t="shared" si="1"/>
        <v>0</v>
      </c>
      <c r="J14" s="72">
        <v>1</v>
      </c>
      <c r="K14" s="97"/>
      <c r="L14" s="72">
        <f t="shared" si="4"/>
        <v>0</v>
      </c>
      <c r="M14" s="72">
        <v>1</v>
      </c>
      <c r="N14" s="97"/>
      <c r="O14" s="72">
        <f t="shared" si="2"/>
        <v>0</v>
      </c>
      <c r="P14" s="72">
        <v>1</v>
      </c>
      <c r="Q14" s="97"/>
      <c r="R14" s="72">
        <f t="shared" si="3"/>
        <v>0</v>
      </c>
      <c r="S14" s="72">
        <f t="shared" si="5"/>
        <v>0</v>
      </c>
    </row>
    <row r="15" spans="1:19">
      <c r="A15" s="72">
        <v>12</v>
      </c>
      <c r="B15" s="50" t="s">
        <v>237</v>
      </c>
      <c r="C15" s="98" t="s">
        <v>280</v>
      </c>
      <c r="D15" s="110">
        <v>1</v>
      </c>
      <c r="E15" s="111"/>
      <c r="F15" s="72">
        <f t="shared" si="0"/>
        <v>0</v>
      </c>
      <c r="G15" s="72">
        <v>1</v>
      </c>
      <c r="H15" s="97"/>
      <c r="I15" s="72">
        <f t="shared" si="1"/>
        <v>0</v>
      </c>
      <c r="J15" s="72">
        <v>1</v>
      </c>
      <c r="K15" s="97"/>
      <c r="L15" s="72">
        <f t="shared" si="4"/>
        <v>0</v>
      </c>
      <c r="M15" s="72">
        <v>1</v>
      </c>
      <c r="N15" s="97"/>
      <c r="O15" s="72">
        <f t="shared" si="2"/>
        <v>0</v>
      </c>
      <c r="P15" s="72">
        <v>1</v>
      </c>
      <c r="Q15" s="97"/>
      <c r="R15" s="72">
        <f t="shared" si="3"/>
        <v>0</v>
      </c>
      <c r="S15" s="72">
        <f t="shared" si="5"/>
        <v>0</v>
      </c>
    </row>
    <row r="16" spans="1:19">
      <c r="A16" s="72">
        <v>13</v>
      </c>
      <c r="B16" s="100" t="s">
        <v>237</v>
      </c>
      <c r="C16" s="98" t="s">
        <v>265</v>
      </c>
      <c r="D16" s="110">
        <v>1</v>
      </c>
      <c r="E16" s="111"/>
      <c r="F16" s="72">
        <f t="shared" si="0"/>
        <v>0</v>
      </c>
      <c r="G16" s="72">
        <v>1</v>
      </c>
      <c r="H16" s="97"/>
      <c r="I16" s="72">
        <f t="shared" si="1"/>
        <v>0</v>
      </c>
      <c r="J16" s="72">
        <v>1</v>
      </c>
      <c r="K16" s="97"/>
      <c r="L16" s="72">
        <f t="shared" si="4"/>
        <v>0</v>
      </c>
      <c r="M16" s="72">
        <v>1</v>
      </c>
      <c r="N16" s="97"/>
      <c r="O16" s="72">
        <f t="shared" si="2"/>
        <v>0</v>
      </c>
      <c r="P16" s="72">
        <v>1</v>
      </c>
      <c r="Q16" s="97"/>
      <c r="R16" s="72">
        <f t="shared" si="3"/>
        <v>0</v>
      </c>
      <c r="S16" s="72">
        <f t="shared" si="5"/>
        <v>0</v>
      </c>
    </row>
    <row r="17" spans="1:19">
      <c r="A17" s="72">
        <v>14</v>
      </c>
      <c r="B17" s="100" t="s">
        <v>266</v>
      </c>
      <c r="C17" s="98" t="s">
        <v>267</v>
      </c>
      <c r="D17" s="110">
        <v>144</v>
      </c>
      <c r="E17" s="111"/>
      <c r="F17" s="72">
        <f t="shared" si="0"/>
        <v>0</v>
      </c>
      <c r="G17" s="72">
        <v>144</v>
      </c>
      <c r="H17" s="97"/>
      <c r="I17" s="72">
        <f t="shared" si="1"/>
        <v>0</v>
      </c>
      <c r="J17" s="72">
        <v>144</v>
      </c>
      <c r="K17" s="97"/>
      <c r="L17" s="72">
        <f t="shared" si="4"/>
        <v>0</v>
      </c>
      <c r="M17" s="72">
        <v>144</v>
      </c>
      <c r="N17" s="97"/>
      <c r="O17" s="72">
        <f t="shared" si="2"/>
        <v>0</v>
      </c>
      <c r="P17" s="72">
        <v>144</v>
      </c>
      <c r="Q17" s="97"/>
      <c r="R17" s="72">
        <f t="shared" si="3"/>
        <v>0</v>
      </c>
      <c r="S17" s="72">
        <f t="shared" si="5"/>
        <v>0</v>
      </c>
    </row>
    <row r="18" spans="1:19">
      <c r="A18" s="72">
        <v>15</v>
      </c>
      <c r="B18" s="112" t="s">
        <v>135</v>
      </c>
      <c r="C18" s="111"/>
      <c r="D18" s="110"/>
      <c r="E18" s="111"/>
      <c r="F18" s="72">
        <f t="shared" si="0"/>
        <v>0</v>
      </c>
      <c r="G18" s="84"/>
      <c r="H18" s="84"/>
      <c r="I18" s="72">
        <f t="shared" si="1"/>
        <v>0</v>
      </c>
      <c r="J18" s="84"/>
      <c r="K18" s="84"/>
      <c r="L18" s="72">
        <f t="shared" si="4"/>
        <v>0</v>
      </c>
      <c r="M18" s="84"/>
      <c r="N18" s="84"/>
      <c r="O18" s="72">
        <f t="shared" si="2"/>
        <v>0</v>
      </c>
      <c r="P18" s="84"/>
      <c r="Q18" s="84"/>
      <c r="R18" s="72">
        <f t="shared" si="3"/>
        <v>0</v>
      </c>
      <c r="S18" s="72">
        <f t="shared" si="5"/>
        <v>0</v>
      </c>
    </row>
    <row r="19" spans="1:19">
      <c r="A19" s="185" t="s">
        <v>108</v>
      </c>
      <c r="B19" s="185"/>
      <c r="C19" s="185"/>
      <c r="D19" s="185"/>
      <c r="E19" s="185"/>
      <c r="F19" s="185"/>
      <c r="G19" s="185"/>
      <c r="H19" s="185"/>
      <c r="I19" s="185"/>
      <c r="J19" s="185"/>
      <c r="K19" s="185"/>
      <c r="L19" s="185"/>
      <c r="M19" s="185"/>
      <c r="N19" s="185"/>
      <c r="O19" s="185"/>
      <c r="P19" s="185"/>
      <c r="Q19" s="185"/>
      <c r="R19" s="185"/>
      <c r="S19" s="104">
        <f>SUM(S4:S18)</f>
        <v>0</v>
      </c>
    </row>
    <row r="20" spans="1:19">
      <c r="A20" s="113"/>
      <c r="B20" s="113"/>
      <c r="C20" s="114"/>
      <c r="D20" s="114"/>
      <c r="E20" s="114"/>
    </row>
    <row r="21" spans="1:19" ht="14.5" customHeight="1">
      <c r="A21" s="186" t="s">
        <v>252</v>
      </c>
      <c r="B21" s="186"/>
      <c r="C21" s="186"/>
      <c r="D21" s="187" t="s">
        <v>27</v>
      </c>
      <c r="E21" s="187"/>
      <c r="F21" s="187"/>
      <c r="G21" s="187" t="s">
        <v>28</v>
      </c>
      <c r="H21" s="187"/>
      <c r="I21" s="187"/>
      <c r="J21" s="187" t="s">
        <v>29</v>
      </c>
      <c r="K21" s="187"/>
      <c r="L21" s="187"/>
      <c r="M21" s="187" t="s">
        <v>30</v>
      </c>
      <c r="N21" s="187"/>
      <c r="O21" s="187"/>
      <c r="P21" s="187" t="s">
        <v>31</v>
      </c>
      <c r="Q21" s="187"/>
      <c r="R21" s="187"/>
      <c r="S21" s="76" t="s">
        <v>108</v>
      </c>
    </row>
    <row r="22" spans="1:19" ht="29">
      <c r="A22" s="64" t="s">
        <v>111</v>
      </c>
      <c r="B22" s="64" t="s">
        <v>125</v>
      </c>
      <c r="C22" s="74" t="s">
        <v>34</v>
      </c>
      <c r="D22" s="74" t="s">
        <v>100</v>
      </c>
      <c r="E22" s="74" t="s">
        <v>101</v>
      </c>
      <c r="F22" s="74" t="s">
        <v>110</v>
      </c>
      <c r="G22" s="74" t="s">
        <v>100</v>
      </c>
      <c r="H22" s="74" t="s">
        <v>101</v>
      </c>
      <c r="I22" s="74" t="s">
        <v>110</v>
      </c>
      <c r="J22" s="74" t="s">
        <v>100</v>
      </c>
      <c r="K22" s="74" t="s">
        <v>101</v>
      </c>
      <c r="L22" s="74" t="s">
        <v>110</v>
      </c>
      <c r="M22" s="74" t="s">
        <v>100</v>
      </c>
      <c r="N22" s="74" t="s">
        <v>101</v>
      </c>
      <c r="O22" s="74" t="s">
        <v>110</v>
      </c>
      <c r="P22" s="74" t="s">
        <v>100</v>
      </c>
      <c r="Q22" s="74" t="s">
        <v>101</v>
      </c>
      <c r="R22" s="74" t="s">
        <v>110</v>
      </c>
      <c r="S22" s="74"/>
    </row>
    <row r="23" spans="1:19" ht="43.5">
      <c r="A23" s="72">
        <v>1</v>
      </c>
      <c r="B23" s="115" t="s">
        <v>222</v>
      </c>
      <c r="C23" s="115" t="s">
        <v>246</v>
      </c>
      <c r="D23" s="116">
        <v>20</v>
      </c>
      <c r="E23" s="97"/>
      <c r="F23" s="72">
        <f t="shared" ref="F23:F26" si="6">D23*E23</f>
        <v>0</v>
      </c>
      <c r="G23" s="72">
        <v>20</v>
      </c>
      <c r="H23" s="97"/>
      <c r="I23" s="72">
        <f t="shared" ref="I23:I26" si="7">G23*H23</f>
        <v>0</v>
      </c>
      <c r="J23" s="72">
        <v>20</v>
      </c>
      <c r="K23" s="97"/>
      <c r="L23" s="72">
        <f>J23*K23</f>
        <v>0</v>
      </c>
      <c r="M23" s="72">
        <v>20</v>
      </c>
      <c r="N23" s="97"/>
      <c r="O23" s="72">
        <f t="shared" ref="O23:O26" si="8">M23*N23</f>
        <v>0</v>
      </c>
      <c r="P23" s="72">
        <v>20</v>
      </c>
      <c r="Q23" s="97"/>
      <c r="R23" s="72">
        <f t="shared" ref="R23:R26" si="9">P23*Q23</f>
        <v>0</v>
      </c>
      <c r="S23" s="72">
        <f>SUM(F23,I23,L23,O23,R23)</f>
        <v>0</v>
      </c>
    </row>
    <row r="24" spans="1:19">
      <c r="A24" s="72">
        <v>2</v>
      </c>
      <c r="B24" s="115" t="s">
        <v>247</v>
      </c>
      <c r="C24" s="115" t="s">
        <v>248</v>
      </c>
      <c r="D24" s="116">
        <v>8</v>
      </c>
      <c r="E24" s="97"/>
      <c r="F24" s="72">
        <f t="shared" si="6"/>
        <v>0</v>
      </c>
      <c r="G24" s="72">
        <v>8</v>
      </c>
      <c r="H24" s="97"/>
      <c r="I24" s="72">
        <f t="shared" si="7"/>
        <v>0</v>
      </c>
      <c r="J24" s="72">
        <v>8</v>
      </c>
      <c r="K24" s="97"/>
      <c r="L24" s="72">
        <f t="shared" ref="L24:L26" si="10">J24*K24</f>
        <v>0</v>
      </c>
      <c r="M24" s="72">
        <v>8</v>
      </c>
      <c r="N24" s="97"/>
      <c r="O24" s="72">
        <f t="shared" si="8"/>
        <v>0</v>
      </c>
      <c r="P24" s="72">
        <v>8</v>
      </c>
      <c r="Q24" s="97"/>
      <c r="R24" s="72">
        <f t="shared" si="9"/>
        <v>0</v>
      </c>
      <c r="S24" s="72">
        <f t="shared" ref="S24:S25" si="11">SUM(F24,I24,L24,O24,R24)</f>
        <v>0</v>
      </c>
    </row>
    <row r="25" spans="1:19" ht="29">
      <c r="A25" s="72">
        <v>3</v>
      </c>
      <c r="B25" s="117" t="s">
        <v>268</v>
      </c>
      <c r="C25" s="115" t="s">
        <v>269</v>
      </c>
      <c r="D25" s="118"/>
      <c r="E25" s="119"/>
      <c r="F25" s="108"/>
      <c r="G25" s="72">
        <v>500</v>
      </c>
      <c r="H25" s="97"/>
      <c r="I25" s="72">
        <f t="shared" si="7"/>
        <v>0</v>
      </c>
      <c r="J25" s="72">
        <v>500</v>
      </c>
      <c r="K25" s="97"/>
      <c r="L25" s="72">
        <f t="shared" si="10"/>
        <v>0</v>
      </c>
      <c r="M25" s="72">
        <v>500</v>
      </c>
      <c r="N25" s="97"/>
      <c r="O25" s="72">
        <f t="shared" si="8"/>
        <v>0</v>
      </c>
      <c r="P25" s="72">
        <v>500</v>
      </c>
      <c r="Q25" s="97"/>
      <c r="R25" s="72">
        <f t="shared" si="9"/>
        <v>0</v>
      </c>
      <c r="S25" s="72">
        <f t="shared" si="11"/>
        <v>0</v>
      </c>
    </row>
    <row r="26" spans="1:19" ht="17.149999999999999" customHeight="1">
      <c r="A26" s="72">
        <v>4</v>
      </c>
      <c r="B26" s="84" t="s">
        <v>134</v>
      </c>
      <c r="C26" s="84"/>
      <c r="D26" s="116"/>
      <c r="E26" s="97"/>
      <c r="F26" s="72">
        <f t="shared" si="6"/>
        <v>0</v>
      </c>
      <c r="G26" s="97"/>
      <c r="H26" s="97"/>
      <c r="I26" s="72">
        <f t="shared" si="7"/>
        <v>0</v>
      </c>
      <c r="J26" s="97"/>
      <c r="K26" s="97"/>
      <c r="L26" s="72">
        <f t="shared" si="10"/>
        <v>0</v>
      </c>
      <c r="M26" s="97"/>
      <c r="N26" s="97"/>
      <c r="O26" s="72">
        <f t="shared" si="8"/>
        <v>0</v>
      </c>
      <c r="P26" s="97"/>
      <c r="Q26" s="97"/>
      <c r="R26" s="72">
        <f t="shared" si="9"/>
        <v>0</v>
      </c>
      <c r="S26" s="72">
        <f>SUM(F26,I26,L26,O26,R26)</f>
        <v>0</v>
      </c>
    </row>
    <row r="27" spans="1:19" ht="17.149999999999999" customHeight="1">
      <c r="A27" s="147" t="s">
        <v>108</v>
      </c>
      <c r="B27" s="147"/>
      <c r="C27" s="147"/>
      <c r="D27" s="147"/>
      <c r="E27" s="147"/>
      <c r="F27" s="147"/>
      <c r="G27" s="147"/>
      <c r="H27" s="147"/>
      <c r="I27" s="147"/>
      <c r="J27" s="147"/>
      <c r="K27" s="147"/>
      <c r="L27" s="147"/>
      <c r="M27" s="147"/>
      <c r="N27" s="147"/>
      <c r="O27" s="147"/>
      <c r="P27" s="147"/>
      <c r="Q27" s="147"/>
      <c r="R27" s="147"/>
      <c r="S27" s="104">
        <f>SUM(S23:S26)</f>
        <v>0</v>
      </c>
    </row>
    <row r="28" spans="1:19" ht="29.15" customHeight="1">
      <c r="A28" s="120"/>
      <c r="B28" s="121"/>
      <c r="C28" s="120"/>
    </row>
    <row r="30" spans="1:19">
      <c r="A30" s="171" t="s">
        <v>114</v>
      </c>
      <c r="B30" s="172"/>
      <c r="C30" s="172"/>
      <c r="D30" s="173"/>
    </row>
    <row r="31" spans="1:19">
      <c r="A31" s="168" t="s">
        <v>249</v>
      </c>
      <c r="B31" s="169"/>
      <c r="C31" s="169"/>
      <c r="D31" s="170"/>
    </row>
  </sheetData>
  <mergeCells count="17">
    <mergeCell ref="A1:H1"/>
    <mergeCell ref="A2:C2"/>
    <mergeCell ref="D2:F2"/>
    <mergeCell ref="G2:I2"/>
    <mergeCell ref="J2:L2"/>
    <mergeCell ref="A27:R27"/>
    <mergeCell ref="A30:D30"/>
    <mergeCell ref="A31:D31"/>
    <mergeCell ref="P2:R2"/>
    <mergeCell ref="A19:R19"/>
    <mergeCell ref="A21:C21"/>
    <mergeCell ref="D21:F21"/>
    <mergeCell ref="G21:I21"/>
    <mergeCell ref="J21:L21"/>
    <mergeCell ref="M21:O21"/>
    <mergeCell ref="P21:R21"/>
    <mergeCell ref="M2:O2"/>
  </mergeCells>
  <pageMargins left="0.7" right="0.7" top="0.75" bottom="0.75" header="0.3" footer="0.3"/>
  <pageSetup paperSize="9" scale="44" orientation="portrait" verticalDpi="90"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Summary</vt:lpstr>
      <vt:lpstr>Detailed Summary </vt:lpstr>
      <vt:lpstr>Hardware</vt:lpstr>
      <vt:lpstr>Inst charges</vt:lpstr>
      <vt:lpstr>Application cost</vt:lpstr>
      <vt:lpstr>OS license</vt:lpstr>
      <vt:lpstr>Branch Peripherals</vt:lpstr>
      <vt:lpstr>AMC ATS cost</vt:lpstr>
      <vt:lpstr>Buyback</vt:lpstr>
      <vt:lpstr>'AMC ATS cost'!Print_Area</vt:lpstr>
      <vt:lpstr>'Application cost'!Print_Area</vt:lpstr>
      <vt:lpstr>'Branch Peripherals'!Print_Area</vt:lpstr>
      <vt:lpstr>'Detailed Summary '!Print_Area</vt:lpstr>
      <vt:lpstr>Hardware!Print_Area</vt:lpstr>
      <vt:lpstr>'Inst charges'!Print_Area</vt:lpstr>
      <vt:lpstr>Instructions!Print_Area</vt:lpstr>
      <vt:lpstr>'OS license'!Print_Area</vt:lpstr>
      <vt:lpstr>Summary!Print_Area</vt:lpstr>
    </vt:vector>
  </TitlesOfParts>
  <Company>PDCC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Deka, Tapan</cp:lastModifiedBy>
  <cp:lastPrinted>2016-11-30T13:42:32Z</cp:lastPrinted>
  <dcterms:created xsi:type="dcterms:W3CDTF">2014-12-14T19:07:17Z</dcterms:created>
  <dcterms:modified xsi:type="dcterms:W3CDTF">2024-07-12T10:40:47Z</dcterms:modified>
</cp:coreProperties>
</file>