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C:\Data\D Drive\Project\ACAB\Engagement\Hardware Refresh 2023\RFPs\Hw procurement RFP\Latest RFP jun24\Prebid\Draft Reply\30-Jul-24\"/>
    </mc:Choice>
  </mc:AlternateContent>
  <xr:revisionPtr revIDLastSave="0" documentId="13_ncr:1_{1C01046A-7194-45F2-8466-6780406DBC23}" xr6:coauthVersionLast="47" xr6:coauthVersionMax="47" xr10:uidLastSave="{00000000-0000-0000-0000-000000000000}"/>
  <bookViews>
    <workbookView xWindow="-110" yWindow="-110" windowWidth="19420" windowHeight="10300" tabRatio="851" activeTab="1" xr2:uid="{00000000-000D-0000-FFFF-FFFF00000000}"/>
  </bookViews>
  <sheets>
    <sheet name="Instructions" sheetId="1" r:id="rId1"/>
    <sheet name="Summary" sheetId="7" r:id="rId2"/>
    <sheet name="Detailed Summary " sheetId="4" state="hidden" r:id="rId3"/>
    <sheet name="Hardware" sheetId="14" r:id="rId4"/>
    <sheet name="Inst charges" sheetId="26" r:id="rId5"/>
    <sheet name="Application cost" sheetId="16" r:id="rId6"/>
    <sheet name="Services" sheetId="37" r:id="rId7"/>
    <sheet name="OS license" sheetId="29" r:id="rId8"/>
    <sheet name="Branch Peripherals" sheetId="36" r:id="rId9"/>
    <sheet name="Existing AMC ATS" sheetId="35" r:id="rId10"/>
    <sheet name="Buyback" sheetId="34" r:id="rId11"/>
  </sheets>
  <definedNames>
    <definedName name="_xlnm.Print_Area" localSheetId="5">'Application cost'!$A$1:$I$23</definedName>
    <definedName name="_xlnm.Print_Area" localSheetId="8">'Branch Peripherals'!$A$1:$M$16</definedName>
    <definedName name="_xlnm.Print_Area" localSheetId="2">'Detailed Summary '!$C$2:$O$59</definedName>
    <definedName name="_xlnm.Print_Area" localSheetId="9">'Existing AMC ATS'!$A$1:$H$31</definedName>
    <definedName name="_xlnm.Print_Area" localSheetId="3">Hardware!$A$1:$M$59</definedName>
    <definedName name="_xlnm.Print_Area" localSheetId="4">'Inst charges'!$A$1:$F$51</definedName>
    <definedName name="_xlnm.Print_Area" localSheetId="0">Instructions!$A$1:$B$21</definedName>
    <definedName name="_xlnm.Print_Area" localSheetId="7">'OS license'!$A$1:$U$13</definedName>
    <definedName name="_xlnm.Print_Area" localSheetId="1">Summary!$A$1:$C$19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16" l="1"/>
  <c r="P15" i="16"/>
  <c r="M15" i="16"/>
  <c r="J15" i="16"/>
  <c r="G15" i="16"/>
  <c r="F27" i="26"/>
  <c r="F26" i="26"/>
  <c r="S6" i="37"/>
  <c r="P6" i="37"/>
  <c r="M6" i="37"/>
  <c r="J6" i="37"/>
  <c r="G6" i="37"/>
  <c r="S5" i="37"/>
  <c r="P5" i="37"/>
  <c r="M5" i="37"/>
  <c r="J5" i="37"/>
  <c r="G5" i="37"/>
  <c r="S4" i="37"/>
  <c r="P4" i="37"/>
  <c r="M4" i="37"/>
  <c r="J4" i="37"/>
  <c r="T4" i="37" s="1"/>
  <c r="G4" i="37"/>
  <c r="F39" i="34"/>
  <c r="C13" i="7" s="1"/>
  <c r="R15" i="35"/>
  <c r="S15" i="35"/>
  <c r="O15" i="35"/>
  <c r="L15" i="35"/>
  <c r="I15" i="35"/>
  <c r="F15" i="35"/>
  <c r="L10" i="36"/>
  <c r="I10" i="36"/>
  <c r="F10" i="36"/>
  <c r="M10" i="36" s="1"/>
  <c r="M9" i="36"/>
  <c r="L9" i="36"/>
  <c r="I9" i="36"/>
  <c r="F9" i="36"/>
  <c r="L8" i="36"/>
  <c r="I8" i="36"/>
  <c r="F8" i="36"/>
  <c r="M8" i="36" s="1"/>
  <c r="L7" i="36"/>
  <c r="I7" i="36"/>
  <c r="F7" i="36"/>
  <c r="M7" i="36" s="1"/>
  <c r="L6" i="36"/>
  <c r="I6" i="36"/>
  <c r="F6" i="36"/>
  <c r="M6" i="36" s="1"/>
  <c r="M5" i="36"/>
  <c r="L5" i="36"/>
  <c r="L11" i="36" s="1"/>
  <c r="I5" i="36"/>
  <c r="I11" i="36" s="1"/>
  <c r="F5" i="36"/>
  <c r="T5" i="37" l="1"/>
  <c r="T7" i="37" s="1"/>
  <c r="T15" i="16"/>
  <c r="T6" i="37"/>
  <c r="F11" i="36"/>
  <c r="M11" i="36"/>
  <c r="M12" i="36" s="1"/>
  <c r="C9" i="7" s="1"/>
  <c r="R26" i="35"/>
  <c r="O26" i="35"/>
  <c r="L26" i="35"/>
  <c r="I26" i="35"/>
  <c r="F26" i="35"/>
  <c r="R25" i="35"/>
  <c r="O25" i="35"/>
  <c r="L25" i="35"/>
  <c r="I25" i="35"/>
  <c r="R24" i="35"/>
  <c r="O24" i="35"/>
  <c r="L24" i="35"/>
  <c r="I24" i="35"/>
  <c r="F24" i="35"/>
  <c r="R23" i="35"/>
  <c r="O23" i="35"/>
  <c r="L23" i="35"/>
  <c r="I23" i="35"/>
  <c r="F23" i="35"/>
  <c r="R18" i="35"/>
  <c r="O18" i="35"/>
  <c r="L18" i="35"/>
  <c r="I18" i="35"/>
  <c r="F18" i="35"/>
  <c r="R17" i="35"/>
  <c r="O17" i="35"/>
  <c r="L17" i="35"/>
  <c r="I17" i="35"/>
  <c r="F17" i="35"/>
  <c r="R16" i="35"/>
  <c r="O16" i="35"/>
  <c r="L16" i="35"/>
  <c r="I16" i="35"/>
  <c r="F16" i="35"/>
  <c r="R14" i="35"/>
  <c r="O14" i="35"/>
  <c r="L14" i="35"/>
  <c r="I14" i="35"/>
  <c r="F14" i="35"/>
  <c r="R13" i="35"/>
  <c r="S13" i="35" s="1"/>
  <c r="O13" i="35"/>
  <c r="L13" i="35"/>
  <c r="I13" i="35"/>
  <c r="F13" i="35"/>
  <c r="R12" i="35"/>
  <c r="O12" i="35"/>
  <c r="L12" i="35"/>
  <c r="I12" i="35"/>
  <c r="F12" i="35"/>
  <c r="R11" i="35"/>
  <c r="O11" i="35"/>
  <c r="L11" i="35"/>
  <c r="I11" i="35"/>
  <c r="F11" i="35"/>
  <c r="R10" i="35"/>
  <c r="O10" i="35"/>
  <c r="L10" i="35"/>
  <c r="I10" i="35"/>
  <c r="F10" i="35"/>
  <c r="R9" i="35"/>
  <c r="O9" i="35"/>
  <c r="L9" i="35"/>
  <c r="I9" i="35"/>
  <c r="F9" i="35"/>
  <c r="R8" i="35"/>
  <c r="O8" i="35"/>
  <c r="L8" i="35"/>
  <c r="I8" i="35"/>
  <c r="F8" i="35"/>
  <c r="R7" i="35"/>
  <c r="O7" i="35"/>
  <c r="L7" i="35"/>
  <c r="I7" i="35"/>
  <c r="F7" i="35"/>
  <c r="R6" i="35"/>
  <c r="O6" i="35"/>
  <c r="L6" i="35"/>
  <c r="I6" i="35"/>
  <c r="F6" i="35"/>
  <c r="R5" i="35"/>
  <c r="O5" i="35"/>
  <c r="L5" i="35"/>
  <c r="I5" i="35"/>
  <c r="F5" i="35"/>
  <c r="R4" i="35"/>
  <c r="O4" i="35"/>
  <c r="L4" i="35"/>
  <c r="I4" i="35"/>
  <c r="F4" i="35"/>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5" i="34"/>
  <c r="F4" i="34"/>
  <c r="F37" i="26"/>
  <c r="F36" i="26"/>
  <c r="F13" i="26"/>
  <c r="F12" i="26"/>
  <c r="L35" i="14"/>
  <c r="I35" i="14"/>
  <c r="F35" i="14"/>
  <c r="L13" i="14"/>
  <c r="I13" i="14"/>
  <c r="F13" i="14"/>
  <c r="I34" i="14"/>
  <c r="F34" i="14"/>
  <c r="M34" i="14" s="1"/>
  <c r="L11" i="14"/>
  <c r="I12" i="14"/>
  <c r="F12" i="14"/>
  <c r="L19" i="14"/>
  <c r="I19" i="14"/>
  <c r="F19" i="14"/>
  <c r="C12" i="7" l="1"/>
  <c r="C14" i="7" s="1"/>
  <c r="M35" i="14"/>
  <c r="M13" i="14"/>
  <c r="S12" i="35"/>
  <c r="S14" i="35"/>
  <c r="S23" i="35"/>
  <c r="S10" i="35"/>
  <c r="S17" i="35"/>
  <c r="S5" i="35"/>
  <c r="S4" i="35"/>
  <c r="S24" i="35"/>
  <c r="S27" i="35" s="1"/>
  <c r="C11" i="7" s="1"/>
  <c r="S7" i="35"/>
  <c r="S18" i="35"/>
  <c r="S9" i="35"/>
  <c r="S11" i="35"/>
  <c r="S16" i="35"/>
  <c r="S8" i="35"/>
  <c r="S26" i="35"/>
  <c r="S6" i="35"/>
  <c r="S25" i="35"/>
  <c r="M19" i="14"/>
  <c r="M12" i="14"/>
  <c r="F25" i="26"/>
  <c r="S19" i="35" l="1"/>
  <c r="C10" i="7" s="1"/>
  <c r="S16" i="16" l="1"/>
  <c r="P16" i="16"/>
  <c r="M16" i="16"/>
  <c r="J16" i="16"/>
  <c r="G16" i="16"/>
  <c r="T16" i="16" s="1"/>
  <c r="G6" i="16"/>
  <c r="L17" i="14"/>
  <c r="I17" i="14"/>
  <c r="F17" i="14"/>
  <c r="M13" i="16"/>
  <c r="G8" i="29"/>
  <c r="G7" i="29"/>
  <c r="G6" i="29"/>
  <c r="G5" i="29"/>
  <c r="G4" i="29"/>
  <c r="G9" i="29" s="1"/>
  <c r="C8" i="7" s="1"/>
  <c r="S14" i="16"/>
  <c r="P14" i="16"/>
  <c r="M14" i="16"/>
  <c r="J14" i="16"/>
  <c r="G14" i="16"/>
  <c r="G5" i="16"/>
  <c r="S17" i="16"/>
  <c r="P17" i="16"/>
  <c r="M17" i="16"/>
  <c r="J17" i="16"/>
  <c r="G17" i="16"/>
  <c r="S13" i="16"/>
  <c r="P13" i="16"/>
  <c r="J13" i="16"/>
  <c r="G13" i="16"/>
  <c r="F32" i="26"/>
  <c r="F33" i="26"/>
  <c r="F34" i="26"/>
  <c r="F35" i="26"/>
  <c r="F38" i="26"/>
  <c r="F39" i="26"/>
  <c r="F40" i="26"/>
  <c r="F41" i="26"/>
  <c r="F42" i="26"/>
  <c r="F43" i="26"/>
  <c r="F44" i="26"/>
  <c r="F45" i="26"/>
  <c r="F46" i="26"/>
  <c r="F31" i="26"/>
  <c r="F7" i="26"/>
  <c r="F8" i="26"/>
  <c r="F9" i="26"/>
  <c r="F10" i="26"/>
  <c r="F11" i="26"/>
  <c r="F14" i="26"/>
  <c r="F15" i="26"/>
  <c r="F16" i="26"/>
  <c r="F17" i="26"/>
  <c r="F18" i="26"/>
  <c r="F19" i="26"/>
  <c r="F20" i="26"/>
  <c r="F21" i="26"/>
  <c r="F22" i="26"/>
  <c r="F23" i="26"/>
  <c r="F24" i="26"/>
  <c r="F28" i="26"/>
  <c r="L43" i="14"/>
  <c r="I43" i="14"/>
  <c r="F43" i="14"/>
  <c r="L25" i="14"/>
  <c r="I25" i="14"/>
  <c r="F25" i="14"/>
  <c r="L44" i="14"/>
  <c r="I44" i="14"/>
  <c r="F44" i="14"/>
  <c r="L42" i="14"/>
  <c r="I42" i="14"/>
  <c r="F42" i="14"/>
  <c r="L41" i="14"/>
  <c r="I41" i="14"/>
  <c r="F41" i="14"/>
  <c r="L40" i="14"/>
  <c r="I40" i="14"/>
  <c r="F40" i="14"/>
  <c r="L39" i="14"/>
  <c r="I39" i="14"/>
  <c r="F39" i="14"/>
  <c r="L38" i="14"/>
  <c r="I38" i="14"/>
  <c r="F38" i="14"/>
  <c r="L37" i="14"/>
  <c r="I37" i="14"/>
  <c r="F37" i="14"/>
  <c r="L36" i="14"/>
  <c r="I36" i="14"/>
  <c r="F36" i="14"/>
  <c r="L33" i="14"/>
  <c r="I33" i="14"/>
  <c r="F33" i="14"/>
  <c r="L32" i="14"/>
  <c r="I32" i="14"/>
  <c r="F32" i="14"/>
  <c r="L31" i="14"/>
  <c r="I31" i="14"/>
  <c r="F31" i="14"/>
  <c r="L30" i="14"/>
  <c r="I30" i="14"/>
  <c r="F30" i="14"/>
  <c r="L18" i="14"/>
  <c r="I18" i="14"/>
  <c r="F18" i="14"/>
  <c r="L26" i="14"/>
  <c r="I26" i="14"/>
  <c r="F26" i="14"/>
  <c r="L24" i="14"/>
  <c r="I24" i="14"/>
  <c r="F24" i="14"/>
  <c r="L23" i="14"/>
  <c r="I23" i="14"/>
  <c r="F23" i="14"/>
  <c r="L22" i="14"/>
  <c r="I22" i="14"/>
  <c r="F22" i="14"/>
  <c r="L21" i="14"/>
  <c r="I21" i="14"/>
  <c r="F21" i="14"/>
  <c r="L20" i="14"/>
  <c r="I20" i="14"/>
  <c r="F20" i="14"/>
  <c r="L16" i="14"/>
  <c r="I16" i="14"/>
  <c r="F16" i="14"/>
  <c r="L15" i="14"/>
  <c r="I15" i="14"/>
  <c r="F15" i="14"/>
  <c r="L14" i="14"/>
  <c r="I14" i="14"/>
  <c r="F14" i="14"/>
  <c r="M32" i="14" l="1"/>
  <c r="M17" i="14"/>
  <c r="M33" i="14"/>
  <c r="M44" i="14"/>
  <c r="M15" i="14"/>
  <c r="M43" i="14"/>
  <c r="M18" i="14"/>
  <c r="T13" i="16"/>
  <c r="F47" i="26"/>
  <c r="M38" i="14"/>
  <c r="M31" i="14"/>
  <c r="M41" i="14"/>
  <c r="M36" i="14"/>
  <c r="M25" i="14"/>
  <c r="T14" i="16"/>
  <c r="T17" i="16"/>
  <c r="M24" i="14"/>
  <c r="M39" i="14"/>
  <c r="M42" i="14"/>
  <c r="M37" i="14"/>
  <c r="M40" i="14"/>
  <c r="M16" i="14"/>
  <c r="M30" i="14"/>
  <c r="M22" i="14"/>
  <c r="M23" i="14"/>
  <c r="M21" i="14"/>
  <c r="M14" i="14"/>
  <c r="M26" i="14"/>
  <c r="M20" i="14"/>
  <c r="T18" i="16" l="1"/>
  <c r="C7" i="7" s="1"/>
  <c r="L8" i="14"/>
  <c r="I8" i="14"/>
  <c r="F8" i="14"/>
  <c r="G8" i="16"/>
  <c r="G4" i="16"/>
  <c r="I11" i="14"/>
  <c r="F11" i="14"/>
  <c r="M11" i="14" s="1"/>
  <c r="L10" i="14"/>
  <c r="I10" i="14"/>
  <c r="F10" i="14"/>
  <c r="L9" i="14"/>
  <c r="I9" i="14"/>
  <c r="F9" i="14"/>
  <c r="L7" i="14"/>
  <c r="I7" i="14"/>
  <c r="F7" i="14"/>
  <c r="L6" i="14"/>
  <c r="I6" i="14"/>
  <c r="F6" i="14"/>
  <c r="F6" i="26"/>
  <c r="L29" i="14"/>
  <c r="L45" i="14" s="1"/>
  <c r="I29" i="14"/>
  <c r="I45" i="14" s="1"/>
  <c r="F29" i="14"/>
  <c r="F45" i="14" s="1"/>
  <c r="F29" i="26" l="1"/>
  <c r="F48" i="26" s="1"/>
  <c r="C5" i="7" s="1"/>
  <c r="G9" i="16"/>
  <c r="C6" i="7" s="1"/>
  <c r="I27" i="14"/>
  <c r="F27" i="14"/>
  <c r="L27" i="14"/>
  <c r="M6" i="14"/>
  <c r="M9" i="14"/>
  <c r="M8" i="14"/>
  <c r="M29" i="14"/>
  <c r="M45" i="14" s="1"/>
  <c r="M10" i="14"/>
  <c r="M7" i="14"/>
  <c r="M27" i="14" l="1"/>
  <c r="C4" i="7" l="1"/>
  <c r="M46" i="14"/>
</calcChain>
</file>

<file path=xl/sharedStrings.xml><?xml version="1.0" encoding="utf-8"?>
<sst xmlns="http://schemas.openxmlformats.org/spreadsheetml/2006/main" count="606" uniqueCount="294">
  <si>
    <t>Guidelines</t>
  </si>
  <si>
    <t>S.no</t>
  </si>
  <si>
    <t>Type</t>
  </si>
  <si>
    <t>Servers</t>
  </si>
  <si>
    <t>Entry Level</t>
  </si>
  <si>
    <t>Mid-Level</t>
  </si>
  <si>
    <t>Storage</t>
  </si>
  <si>
    <t>Enterprise</t>
  </si>
  <si>
    <t>Modular</t>
  </si>
  <si>
    <t>SAN Switches</t>
  </si>
  <si>
    <t>Tape Library</t>
  </si>
  <si>
    <t>Networks</t>
  </si>
  <si>
    <t>Database</t>
  </si>
  <si>
    <t>SAN Swicthes</t>
  </si>
  <si>
    <t>Backup Device</t>
  </si>
  <si>
    <t>Critical Applications- production Environment</t>
  </si>
  <si>
    <t>Non Critical Applications- Production Environment</t>
  </si>
  <si>
    <t>Non Production Environment</t>
  </si>
  <si>
    <t>Server Management</t>
  </si>
  <si>
    <t>Storage Management</t>
  </si>
  <si>
    <t>Data Base Management</t>
  </si>
  <si>
    <t>Backup</t>
  </si>
  <si>
    <t>Service Level Management</t>
  </si>
  <si>
    <t>Incident Management</t>
  </si>
  <si>
    <t>Problem Management</t>
  </si>
  <si>
    <t>Change Management</t>
  </si>
  <si>
    <t>No. of Licenses</t>
  </si>
  <si>
    <t>Year 1</t>
  </si>
  <si>
    <t>Year 2</t>
  </si>
  <si>
    <t>Year 3</t>
  </si>
  <si>
    <t>Year 4</t>
  </si>
  <si>
    <t>Year 5</t>
  </si>
  <si>
    <t>Class/Type  of Infrastructure/Function</t>
  </si>
  <si>
    <t>Function</t>
  </si>
  <si>
    <t>Product name &amp; version</t>
  </si>
  <si>
    <t>License Type</t>
  </si>
  <si>
    <t>SLA Management Module</t>
  </si>
  <si>
    <t>any other , please specify*</t>
  </si>
  <si>
    <t>High Level</t>
  </si>
  <si>
    <t>Backup and restore Services</t>
  </si>
  <si>
    <t>Network Management</t>
  </si>
  <si>
    <t>Routers,L3 Switches,L2 Switches etc,load balancers</t>
  </si>
  <si>
    <t>Database Management</t>
  </si>
  <si>
    <t>Asset and Configuration Management Database (CMDB)</t>
  </si>
  <si>
    <t>Patch Management</t>
  </si>
  <si>
    <t>Performance Management</t>
  </si>
  <si>
    <t>Quantity</t>
  </si>
  <si>
    <t>Performance Assessment</t>
  </si>
  <si>
    <t>Total (without tax)</t>
  </si>
  <si>
    <t>Tax Amount</t>
  </si>
  <si>
    <t>Frequency</t>
  </si>
  <si>
    <r>
      <t xml:space="preserve">Performance Analysis for systems – </t>
    </r>
    <r>
      <rPr>
        <sz val="11"/>
        <rFont val="Calibri"/>
        <family val="2"/>
        <scheme val="minor"/>
      </rPr>
      <t>Server OEM</t>
    </r>
  </si>
  <si>
    <t xml:space="preserve">Quarterly </t>
  </si>
  <si>
    <r>
      <t xml:space="preserve">Storage Assessment Service  - </t>
    </r>
    <r>
      <rPr>
        <sz val="11"/>
        <rFont val="Calibri"/>
        <family val="2"/>
        <scheme val="minor"/>
      </rPr>
      <t>Storage OEM</t>
    </r>
  </si>
  <si>
    <t xml:space="preserve">Bi-Annual </t>
  </si>
  <si>
    <r>
      <t xml:space="preserve">Backup Assessment Service  - </t>
    </r>
    <r>
      <rPr>
        <sz val="11"/>
        <rFont val="Calibri"/>
        <family val="2"/>
        <scheme val="minor"/>
      </rPr>
      <t>Storage/Backup OEM</t>
    </r>
  </si>
  <si>
    <t>Database Performance Assessment Services</t>
  </si>
  <si>
    <t>A.</t>
  </si>
  <si>
    <t>Hardware/Software Type</t>
  </si>
  <si>
    <t>Configuration</t>
  </si>
  <si>
    <t>Quantity required (to be filled by Bidder)</t>
  </si>
  <si>
    <t>Per Unit Price (Fixed)</t>
  </si>
  <si>
    <t>Server</t>
  </si>
  <si>
    <t>OS</t>
  </si>
  <si>
    <t>Enterprise Storage</t>
  </si>
  <si>
    <t>Enterprise Edition</t>
  </si>
  <si>
    <t>Enterprise Version</t>
  </si>
  <si>
    <t>A</t>
  </si>
  <si>
    <t xml:space="preserve"> All monetary figures are to be quoted in Indian Rupees (INR) only.</t>
  </si>
  <si>
    <t>Sub Total- Managed Services Cost (A)</t>
  </si>
  <si>
    <t>2 CPU, Quad Core, 32 GB RAM,</t>
  </si>
  <si>
    <t>Detailed Summary of Overall Cost</t>
  </si>
  <si>
    <t>EMS Cost</t>
  </si>
  <si>
    <t>EMS Modules</t>
  </si>
  <si>
    <t>Total With Tax</t>
  </si>
  <si>
    <t>Sub Total- EMS Cost (B)</t>
  </si>
  <si>
    <t xml:space="preserve"> Managed Services (Domain &amp; Corss Functional Services) Cost</t>
  </si>
  <si>
    <t>B</t>
  </si>
  <si>
    <t>D.</t>
  </si>
  <si>
    <t>Sub-  Infrastructure Cost for EMS &amp; Helpdesk  (D)</t>
  </si>
  <si>
    <t>Performance Assessment Cost</t>
  </si>
  <si>
    <t>E.</t>
  </si>
  <si>
    <t>S.No</t>
  </si>
  <si>
    <t>Sub Total- Performance Assessment Cost ( E)</t>
  </si>
  <si>
    <t>Total (A)+(B)+C)+(D)+( E)</t>
  </si>
  <si>
    <t>Infrastructure Cost for EMS Tools</t>
  </si>
  <si>
    <t>The bidder is expected to quote the costs for all items required for fully complying with the requirements of the RFP and the addenda in the respective sections of the price bid. The prices for the respective sections would be deemed to include all components required to successfully utilise the solution.</t>
  </si>
  <si>
    <t>Bank is not responsible for any arithmetic errors in the commercial bid details sheet committed by the shortlisted bidders, however, if there are any computational errors the Bank will evaluate the Bid as per provisions contained under RFP document.</t>
  </si>
  <si>
    <t>In case the bidder includes/combines any line item as part of any other line item in the commercial bid, then this has to be clearly mentioned in the description indicating the line item which contains the combination</t>
  </si>
  <si>
    <t>The bidder has to quote for each line item. If any line item is part of the solution proposed in the RFP response, it has to be referenced. If it is not applicable, then the Bidder has to mention Not Applicable (NA).</t>
  </si>
  <si>
    <t>The Bidder may insert additional line items as applicable based on the solution offered in the respective tabs</t>
  </si>
  <si>
    <t xml:space="preserve">The Bidders should quote as per the format of Bill of Material ONLY and a masked replica of the Bill of Material should be enclosed in the technical bid. 
</t>
  </si>
  <si>
    <t>The Bidder should to the extent possible stick to the same structure of the Bill of Material. Hence the Bank does not expect the bidders to delete necessary rows.</t>
  </si>
  <si>
    <t>All the prices of this document should flow correctly from the respective sheets</t>
  </si>
  <si>
    <t>The Bidder is responsible for all the arithmetic computation &amp; price flows. Bank is not responsible for any errors in computation by the bidder.</t>
  </si>
  <si>
    <t>D</t>
  </si>
  <si>
    <t>E</t>
  </si>
  <si>
    <t>F</t>
  </si>
  <si>
    <t>Overall</t>
  </si>
  <si>
    <t>C</t>
  </si>
  <si>
    <t>Qty</t>
  </si>
  <si>
    <t>Rate (INR)</t>
  </si>
  <si>
    <t>Total Cost of Ownership (TCO).</t>
  </si>
  <si>
    <t xml:space="preserve">Total Amount </t>
  </si>
  <si>
    <t>The bidder is expected to specify the type of licenses along with the details with respect to quantity/rate/etc., wherever applicable.</t>
  </si>
  <si>
    <t xml:space="preserve">The number of resources and price mentioned by the bidder will be fixed for the current scope. The pro-rata cost will be paid for all increase and decrease in devices during the tenure of the contract </t>
  </si>
  <si>
    <t>Upon finalization of the contract, the 'Commercial Offer' will be firm for the period of contract and would NOT change due to any factor (e.g. change in actual manpower deployment for SLA adherence, economic factors etc.), however bank at its discretion may increase or decrease the resources or quantities which will be paid to bidder on prorata basis.</t>
  </si>
  <si>
    <t>Any addition/reduction in the resource or infrastructure quantities will be on pro-rata basis arrived from the respective managed services cost</t>
  </si>
  <si>
    <t>Total</t>
  </si>
  <si>
    <t>Description (Including Part Numbers)</t>
  </si>
  <si>
    <t>Amount</t>
  </si>
  <si>
    <t>Sl no</t>
  </si>
  <si>
    <t>Data Center</t>
  </si>
  <si>
    <t>Any other (Pls add)</t>
  </si>
  <si>
    <t>Note:</t>
  </si>
  <si>
    <t>1. The description should contain the following items in the same order:</t>
  </si>
  <si>
    <t>1a. Model / Make of the Hardware</t>
  </si>
  <si>
    <t>1b. Processor quantity, frequency, Cache memory</t>
  </si>
  <si>
    <t>1b. Memory quantity, total memory</t>
  </si>
  <si>
    <t>1c. Hard Disk quantity, total Hard Disk Capacity</t>
  </si>
  <si>
    <t>1e. Other critical components</t>
  </si>
  <si>
    <t>3. The vendor has to quote for each line item. If any line item is part of the solution proposed in this sheet, it has to be referenced. If it is not applicable, then the vendor has to mention NA.</t>
  </si>
  <si>
    <t>4. The detailed BOM including part numbers should be submitted as an Annexure to this sheet.</t>
  </si>
  <si>
    <t>Type of license</t>
  </si>
  <si>
    <t>New Application cost</t>
  </si>
  <si>
    <t>Application</t>
  </si>
  <si>
    <t>5. All the hardware should have with 3 years in-built warranty &amp; 2 years AMC.</t>
  </si>
  <si>
    <t>Grand Total</t>
  </si>
  <si>
    <t>BILL OF MATERIAL</t>
  </si>
  <si>
    <t>Primary Data Center</t>
  </si>
  <si>
    <t>The total cost should flow from the individual sheets within this Annexure.</t>
  </si>
  <si>
    <t>Disaster Recovery Centre</t>
  </si>
  <si>
    <r>
      <t xml:space="preserve">The </t>
    </r>
    <r>
      <rPr>
        <u/>
        <sz val="11"/>
        <rFont val="Calibri"/>
        <family val="2"/>
        <scheme val="minor"/>
      </rPr>
      <t>masked</t>
    </r>
    <r>
      <rPr>
        <sz val="11"/>
        <rFont val="Calibri"/>
        <family val="2"/>
        <scheme val="minor"/>
      </rPr>
      <t xml:space="preserve"> Bill of Materials which would be submitted as part of the Technical Bill of Material should contain "XX" for ALL the corresponding commercial values that will be present in the unmasked Bill of Material that will be part of the Commercial submission.</t>
    </r>
  </si>
  <si>
    <t>Summary</t>
  </si>
  <si>
    <t>Any other(Pls add)</t>
  </si>
  <si>
    <t>Please add(if required)</t>
  </si>
  <si>
    <t xml:space="preserve">
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GST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</si>
  <si>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Enterprise Management System (EMS)</t>
  </si>
  <si>
    <t>New Application Cost</t>
  </si>
  <si>
    <t>Year 1(Procurement)</t>
  </si>
  <si>
    <t>Year 4(AMC)</t>
  </si>
  <si>
    <t>Year 5(AMC)</t>
  </si>
  <si>
    <t>Installation Charges</t>
  </si>
  <si>
    <t>Hardware including AMC</t>
  </si>
  <si>
    <t>Management Switch</t>
  </si>
  <si>
    <t>1d. Quantity, make</t>
  </si>
  <si>
    <t>Database Server</t>
  </si>
  <si>
    <t>D2D</t>
  </si>
  <si>
    <t>Storage Upgrade</t>
  </si>
  <si>
    <t>Internal Switch</t>
  </si>
  <si>
    <t>ISP Switch</t>
  </si>
  <si>
    <t>Microsoft Windows Server 2022 Standard - 16 Core License Pack (No Service Assurance)  ( 2 licences at DC and 2 at DR)</t>
  </si>
  <si>
    <t>SAN Switch</t>
  </si>
  <si>
    <t xml:space="preserve">Bank will ONLY consider quotes in Commercial Bill of Material document as the 'Commercial Bid'. </t>
  </si>
  <si>
    <t>VM Server</t>
  </si>
  <si>
    <t>VM Storage</t>
  </si>
  <si>
    <t>Core Router with SDWAN controller</t>
  </si>
  <si>
    <t>Internet Router &amp; ATM Router</t>
  </si>
  <si>
    <t>DC Internal Connectivity Switch</t>
  </si>
  <si>
    <t>Server Farm Switch</t>
  </si>
  <si>
    <t>Branch Switch</t>
  </si>
  <si>
    <t>Web Application Firewall</t>
  </si>
  <si>
    <t>EMS Solution</t>
  </si>
  <si>
    <t>Description</t>
  </si>
  <si>
    <t>Installation charges</t>
  </si>
  <si>
    <t>ATS for Application</t>
  </si>
  <si>
    <t>Operating System/DB/Middleware Licenses</t>
  </si>
  <si>
    <t>1.  Bidder may add new rows  for individual DB/OS/Middleware licenses</t>
  </si>
  <si>
    <t>Microfocus Data protector(If any)</t>
  </si>
  <si>
    <t>1. ATS cost for each year to be quoted seperately</t>
  </si>
  <si>
    <t>2.  Bidder may add new rows for ATS cost of individual licenses for proposed applications</t>
  </si>
  <si>
    <t>1. Kindly quote the installation charges for all  components above.</t>
  </si>
  <si>
    <t>Hardware</t>
  </si>
  <si>
    <t>2. The description should also contain software license details for that application/solution</t>
  </si>
  <si>
    <t>Microsoft Windows Server 2022 Datacenter - 16 Core License Pack (No Service Assurance) ( Atleast 16 licences at DC and 12 at DR)</t>
  </si>
  <si>
    <t>Windows Server Device Cal</t>
  </si>
  <si>
    <t>Branch SDWAN Router Category 1</t>
  </si>
  <si>
    <t>Branch SDWAN Router Category 2</t>
  </si>
  <si>
    <t>SDWAN Router for DC Category 3</t>
  </si>
  <si>
    <t>Branch SDWAN Router</t>
  </si>
  <si>
    <t>Buyback</t>
  </si>
  <si>
    <t>Buyback Hardware</t>
  </si>
  <si>
    <t>VM server</t>
  </si>
  <si>
    <t>HP DL580 Gen9</t>
  </si>
  <si>
    <t>ATM Server</t>
  </si>
  <si>
    <t>PROLIANT BL 460 G8</t>
  </si>
  <si>
    <t>Test / Backup / Management</t>
  </si>
  <si>
    <t>PROLIANT BL 460 G9</t>
  </si>
  <si>
    <t>Blade Chassis</t>
  </si>
  <si>
    <t>HP BL C7000</t>
  </si>
  <si>
    <t>VM storage</t>
  </si>
  <si>
    <t>HPE 3PAR StoreServ 7200c</t>
  </si>
  <si>
    <t>HPE MSL4048 0-Drive Tape Library</t>
  </si>
  <si>
    <t>NAS Storage</t>
  </si>
  <si>
    <t>HP StoreEasy 1640</t>
  </si>
  <si>
    <t>HPE SN3000B 24/24 FC Switch</t>
  </si>
  <si>
    <t>Core Router</t>
  </si>
  <si>
    <t>HP MSR50-40</t>
  </si>
  <si>
    <t>Internet Router</t>
  </si>
  <si>
    <t>HP MSR30-40</t>
  </si>
  <si>
    <t>VPN Router</t>
  </si>
  <si>
    <t>HP 6602(VPN)</t>
  </si>
  <si>
    <t>ATM Router</t>
  </si>
  <si>
    <t>HP MSR20-10</t>
  </si>
  <si>
    <t>PMO Router</t>
  </si>
  <si>
    <t>HP MSR3012</t>
  </si>
  <si>
    <t>Branch Router</t>
  </si>
  <si>
    <t>HP MSR1002-4</t>
  </si>
  <si>
    <t>HP MSR20-40</t>
  </si>
  <si>
    <t>HP MSR2003 AC Router</t>
  </si>
  <si>
    <t>HP 7506</t>
  </si>
  <si>
    <t>HP E5406 zl</t>
  </si>
  <si>
    <t>DC Internal Switch</t>
  </si>
  <si>
    <t>HP 5120-24G EI</t>
  </si>
  <si>
    <t>HPE 3100 24 v2 E</t>
  </si>
  <si>
    <t>1. Please add details of additional hardware if any</t>
  </si>
  <si>
    <t>Operating System License Procurement Cost</t>
  </si>
  <si>
    <t>Any other (Please specify)</t>
  </si>
  <si>
    <r>
      <t xml:space="preserve">RHEL Svr 2 Sckt/2 Gst 5yr 24x7 E-LTU </t>
    </r>
    <r>
      <rPr>
        <sz val="11"/>
        <rFont val="Calibri"/>
        <family val="2"/>
      </rPr>
      <t>latest version</t>
    </r>
    <r>
      <rPr>
        <sz val="11"/>
        <color theme="1"/>
        <rFont val="Calibri"/>
        <family val="2"/>
      </rPr>
      <t xml:space="preserve"> (2 at DC and 2 at DR)</t>
    </r>
  </si>
  <si>
    <t>Application ATS Cost</t>
  </si>
  <si>
    <t>Security Information and Event Management (SIEM)</t>
  </si>
  <si>
    <t>Data Leakage Prevention (DLP)</t>
  </si>
  <si>
    <t>Microfocus Data protector</t>
  </si>
  <si>
    <t>Privileged Identity and Access Management (PIM/PAM)</t>
  </si>
  <si>
    <t>Branch Peripherals</t>
  </si>
  <si>
    <t>Desktop</t>
  </si>
  <si>
    <t>Passbook Printer</t>
  </si>
  <si>
    <t>Multi-Functional Printer</t>
  </si>
  <si>
    <t>Scanner</t>
  </si>
  <si>
    <t>1. The unit price should be including delivery and instalation cost.</t>
  </si>
  <si>
    <t>2. All the hardware should have with 3 years in-built warranty &amp; 2 years AMC.</t>
  </si>
  <si>
    <t>Acer PC (Pentium Dual-Core 3.2GHz 2 GB RAM, 320 GB/ 500GB HDD)</t>
  </si>
  <si>
    <t>Lipi Passbook PB2 Printers</t>
  </si>
  <si>
    <t>Statement Printer</t>
  </si>
  <si>
    <t>Lipi T2250 HSDMP</t>
  </si>
  <si>
    <t>HP Scanner</t>
  </si>
  <si>
    <t>HP Scanner HP ScanJet G2410</t>
  </si>
  <si>
    <t>HP Laser Printer</t>
  </si>
  <si>
    <t>HP Laser Jet 1020</t>
  </si>
  <si>
    <t>HP Laser Jet 1020 plus</t>
  </si>
  <si>
    <t>HP Laser Jet M1005 MFP</t>
  </si>
  <si>
    <t>HP Laser Jet P1566</t>
  </si>
  <si>
    <t>G</t>
  </si>
  <si>
    <t>CBS Storage</t>
  </si>
  <si>
    <t>HPE StoreOnce 5100</t>
  </si>
  <si>
    <t>HPE Data Protector per TB for 10-49 TB Full Backup Capacity Software E-LTU --- TF542AAE</t>
  </si>
  <si>
    <t>MS SQL</t>
  </si>
  <si>
    <t>SQL Server Standard 2019 Core</t>
  </si>
  <si>
    <t>1. ATS/AMC cost for each year to be quoted seperately</t>
  </si>
  <si>
    <t>H</t>
  </si>
  <si>
    <t>I</t>
  </si>
  <si>
    <t>Acer PC (Intel Core i3-4160 3.6 GHz, 4GB RAM, 500GB/ 1TB HDD)</t>
  </si>
  <si>
    <t>Canon Scanner</t>
  </si>
  <si>
    <t>Canon Scanner LIDE 120</t>
  </si>
  <si>
    <t>HP INK TANK 319</t>
  </si>
  <si>
    <t>HP LaserJet Pro M1136 MFP</t>
  </si>
  <si>
    <t>HP LaserJet Pro MFP M126a</t>
  </si>
  <si>
    <t>HP Laser Jet G2010</t>
  </si>
  <si>
    <t>HP Laser Jet P1007</t>
  </si>
  <si>
    <t>HP Laser Jet P1108</t>
  </si>
  <si>
    <t>HP Laserjet Pro 400 M401D</t>
  </si>
  <si>
    <t>HP Laserjet Pro M403D</t>
  </si>
  <si>
    <t>HP Laserjet Pro 4004 dn</t>
  </si>
  <si>
    <t>HP Laserjet 2100</t>
  </si>
  <si>
    <t>Branch UPS</t>
  </si>
  <si>
    <t>5 KVA online UPS (BETTER POWER)</t>
  </si>
  <si>
    <t>Antivirus Solution</t>
  </si>
  <si>
    <t>Kaspersky Endpoint Detection Response Optimum</t>
  </si>
  <si>
    <t>HO Switch</t>
  </si>
  <si>
    <t>AMC Cost for existing hardware</t>
  </si>
  <si>
    <t>ATS Cost for existing software</t>
  </si>
  <si>
    <t>ATM Firewall</t>
  </si>
  <si>
    <r>
      <t>Internal Firewall (</t>
    </r>
    <r>
      <rPr>
        <i/>
        <sz val="11"/>
        <color theme="1"/>
        <rFont val="Calibri"/>
        <family val="2"/>
        <scheme val="minor"/>
      </rPr>
      <t>To be procured in Year 2</t>
    </r>
    <r>
      <rPr>
        <sz val="11"/>
        <color theme="1"/>
        <rFont val="Calibri"/>
        <family val="2"/>
        <scheme val="minor"/>
      </rPr>
      <t>)</t>
    </r>
  </si>
  <si>
    <t>HP INK TANK 315</t>
  </si>
  <si>
    <t>DB server (UAT)</t>
  </si>
  <si>
    <t>PROLIANT DL 560 G10</t>
  </si>
  <si>
    <t>80 Column Dot Matrix Printer</t>
  </si>
  <si>
    <t>HPE 3PAR 8400</t>
  </si>
  <si>
    <t xml:space="preserve">HP Laserjet Pro 329 DW MFP </t>
  </si>
  <si>
    <t xml:space="preserve">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GST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</si>
  <si>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</si>
  <si>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</si>
  <si>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</si>
  <si>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</si>
  <si>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</si>
  <si>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</si>
  <si>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</si>
  <si>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License Qty: 650</t>
  </si>
  <si>
    <t>User license Qty: 50
Device license Qty: 350</t>
  </si>
  <si>
    <t>Services</t>
  </si>
  <si>
    <r>
      <t>Digital Forensics and Incident Response for 50 hours per year (</t>
    </r>
    <r>
      <rPr>
        <i/>
        <sz val="11"/>
        <color theme="1"/>
        <rFont val="Calibri"/>
        <family val="2"/>
        <scheme val="minor"/>
      </rPr>
      <t>To be billed on actuals</t>
    </r>
    <r>
      <rPr>
        <sz val="11"/>
        <color theme="1"/>
        <rFont val="Calibri"/>
        <family val="2"/>
        <scheme val="minor"/>
      </rPr>
      <t>)</t>
    </r>
  </si>
  <si>
    <t>Existing H/w AMC Cost</t>
  </si>
  <si>
    <t>Existing Solution ATS Cost</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</si>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</sst>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7">
    <font>
      <sz val="11"/>
      <color theme="1"/>
      <name val="Calibri"/>
      <family val="2"/>
      <scheme val="minor"/>
    </font>
    <font>
      <b/>
      <sz val="11"/>
      <color theme="1"/>
      <name val="Calibri"/>
      <family val="2"/>
      <scheme val="minor"/>
    </font>
    <font>
      <sz val="11"/>
      <color rgb="FF000000"/>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tint="4.9989318521683403E-2"/>
      <name val="Calibri"/>
      <family val="2"/>
      <scheme val="minor"/>
    </font>
    <font>
      <u/>
      <sz val="11"/>
      <name val="Calibri"/>
      <family val="2"/>
      <scheme val="minor"/>
    </font>
    <font>
      <b/>
      <sz val="12"/>
      <color theme="1"/>
      <name val="Calibri"/>
      <family val="2"/>
      <scheme val="minor"/>
    </font>
    <font>
      <sz val="11"/>
      <color theme="1"/>
      <name val="Calibri"/>
      <family val="2"/>
    </font>
    <font>
      <b/>
      <sz val="12"/>
      <color theme="0"/>
      <name val="Calibri"/>
      <family val="2"/>
      <scheme val="minor"/>
    </font>
    <font>
      <sz val="11"/>
      <name val="Calibri"/>
      <family val="2"/>
    </font>
    <font>
      <i/>
      <sz val="11"/>
      <color theme="1"/>
      <name val="Calibri"/>
      <family val="2"/>
      <scheme val="minor"/>
    </font>
  </fonts>
  <fills count="29">
    <fill>
      <patternFill patternType="none"/>
    </fill>
    <fill>
      <patternFill patternType="gray125"/>
    </fill>
    <fill>
      <patternFill patternType="solid">
        <fgColor theme="7"/>
        <bgColor indexed="64"/>
      </patternFill>
    </fill>
    <fill>
      <patternFill patternType="solid">
        <fgColor theme="4"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67">
    <xf numFmtId="0" fontId="0" fillId="0" borderId="0"/>
    <xf numFmtId="0" fontId="3" fillId="0" borderId="0"/>
    <xf numFmtId="0" fontId="11" fillId="0" borderId="2" quotePrefix="1">
      <alignment horizontal="justify" vertical="justify" textRotation="127" wrapText="1" justifyLastLine="1"/>
      <protection hidden="1"/>
    </xf>
    <xf numFmtId="0" fontId="5" fillId="0" borderId="0"/>
    <xf numFmtId="0" fontId="3"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9" fillId="4" borderId="3" applyNumberFormat="0" applyAlignment="0" applyProtection="0"/>
    <xf numFmtId="0" fontId="10" fillId="18" borderId="4" applyNumberFormat="0" applyAlignment="0" applyProtection="0"/>
    <xf numFmtId="43" fontId="11" fillId="0" borderId="0" applyFill="0" applyBorder="0" applyAlignment="0" applyProtection="0"/>
    <xf numFmtId="43" fontId="11" fillId="0" borderId="0" applyFont="0" applyFill="0" applyBorder="0" applyAlignment="0" applyProtection="0"/>
    <xf numFmtId="44" fontId="11" fillId="0" borderId="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19" borderId="0" applyNumberFormat="0" applyBorder="0" applyAlignment="0" applyProtection="0"/>
    <xf numFmtId="0" fontId="14" fillId="1" borderId="0">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5" borderId="3" applyNumberFormat="0" applyAlignment="0" applyProtection="0"/>
    <xf numFmtId="0" fontId="19" fillId="0" borderId="8" applyNumberFormat="0" applyFill="0" applyAlignment="0" applyProtection="0"/>
    <xf numFmtId="0" fontId="20" fillId="10" borderId="0" applyNumberFormat="0" applyBorder="0" applyAlignment="0" applyProtection="0"/>
    <xf numFmtId="0" fontId="6" fillId="0" borderId="0"/>
    <xf numFmtId="0" fontId="6"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21" fillId="4" borderId="10" applyNumberFormat="0" applyAlignment="0" applyProtection="0"/>
    <xf numFmtId="9" fontId="11" fillId="0" borderId="0" applyFill="0" applyBorder="0" applyAlignment="0" applyProtection="0"/>
    <xf numFmtId="9" fontId="11" fillId="0" borderId="0" applyFont="0" applyFill="0" applyBorder="0" applyAlignment="0" applyProtection="0"/>
    <xf numFmtId="0" fontId="4" fillId="0" borderId="0"/>
    <xf numFmtId="0" fontId="11" fillId="0" borderId="0"/>
    <xf numFmtId="0" fontId="11" fillId="0" borderId="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11" fillId="0" borderId="0"/>
    <xf numFmtId="43" fontId="25" fillId="0" borderId="0" applyFont="0" applyFill="0" applyBorder="0" applyAlignment="0" applyProtection="0"/>
    <xf numFmtId="43" fontId="3" fillId="0" borderId="0" applyFont="0" applyFill="0" applyBorder="0" applyAlignment="0" applyProtection="0"/>
  </cellStyleXfs>
  <cellXfs count="184">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Fill="1" applyBorder="1" applyAlignment="1">
      <alignment vertical="center" wrapText="1"/>
    </xf>
    <xf numFmtId="0" fontId="0" fillId="0" borderId="0" xfId="0" applyFont="1"/>
    <xf numFmtId="0" fontId="0" fillId="0" borderId="1" xfId="0" applyFont="1" applyFill="1" applyBorder="1" applyAlignment="1">
      <alignment vertical="center" wrapText="1"/>
    </xf>
    <xf numFmtId="0" fontId="0" fillId="0" borderId="1" xfId="0" applyFont="1" applyBorder="1"/>
    <xf numFmtId="0" fontId="0" fillId="0" borderId="0" xfId="0" applyFont="1" applyAlignment="1">
      <alignment vertical="center"/>
    </xf>
    <xf numFmtId="0" fontId="0" fillId="0" borderId="0" xfId="0" applyFont="1" applyAlignment="1">
      <alignment wrapText="1"/>
    </xf>
    <xf numFmtId="0" fontId="30" fillId="0" borderId="1" xfId="4" applyFont="1" applyBorder="1" applyAlignment="1">
      <alignment horizontal="left" vertical="top" wrapText="1"/>
    </xf>
    <xf numFmtId="0" fontId="1" fillId="21" borderId="1" xfId="0" applyFont="1" applyFill="1" applyBorder="1" applyAlignment="1">
      <alignment horizontal="left" vertical="center" wrapText="1"/>
    </xf>
    <xf numFmtId="0" fontId="28" fillId="21" borderId="1" xfId="0" applyFont="1" applyFill="1" applyBorder="1" applyAlignment="1">
      <alignment vertical="center" wrapText="1"/>
    </xf>
    <xf numFmtId="0" fontId="1" fillId="21" borderId="1" xfId="0" applyFont="1" applyFill="1" applyBorder="1" applyAlignment="1">
      <alignment vertical="center" wrapText="1"/>
    </xf>
    <xf numFmtId="0" fontId="0" fillId="3" borderId="1" xfId="0" applyFill="1" applyBorder="1" applyAlignment="1">
      <alignment wrapText="1"/>
    </xf>
    <xf numFmtId="0" fontId="1" fillId="3" borderId="1" xfId="0" applyFont="1" applyFill="1" applyBorder="1" applyAlignment="1">
      <alignment wrapText="1"/>
    </xf>
    <xf numFmtId="0" fontId="1" fillId="21" borderId="1" xfId="0" applyFont="1" applyFill="1" applyBorder="1" applyAlignment="1">
      <alignment horizontal="center" vertical="center" wrapText="1"/>
    </xf>
    <xf numFmtId="0" fontId="0" fillId="0" borderId="1" xfId="0" applyFont="1" applyBorder="1" applyAlignment="1">
      <alignment wrapText="1"/>
    </xf>
    <xf numFmtId="0" fontId="26" fillId="20" borderId="1" xfId="0" applyFont="1" applyFill="1" applyBorder="1" applyAlignment="1">
      <alignment wrapText="1"/>
    </xf>
    <xf numFmtId="0" fontId="27" fillId="20" borderId="1" xfId="0" applyFont="1" applyFill="1" applyBorder="1" applyAlignment="1">
      <alignment wrapText="1"/>
    </xf>
    <xf numFmtId="0" fontId="26" fillId="20" borderId="1" xfId="4" applyFont="1" applyFill="1" applyBorder="1" applyAlignment="1">
      <alignment horizontal="left" vertical="top" wrapText="1"/>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8" fillId="21" borderId="1" xfId="4" applyFont="1" applyFill="1" applyBorder="1" applyAlignment="1">
      <alignment horizontal="left" vertical="center" wrapText="1"/>
    </xf>
    <xf numFmtId="0" fontId="1" fillId="22" borderId="1" xfId="0" applyFont="1" applyFill="1" applyBorder="1" applyAlignment="1">
      <alignment vertical="center" wrapText="1"/>
    </xf>
    <xf numFmtId="0" fontId="28" fillId="0" borderId="1" xfId="0" applyFont="1" applyFill="1" applyBorder="1" applyAlignment="1">
      <alignment vertical="center" wrapText="1"/>
    </xf>
    <xf numFmtId="43" fontId="0" fillId="0" borderId="1" xfId="65" applyFont="1" applyBorder="1"/>
    <xf numFmtId="0" fontId="29" fillId="0" borderId="1" xfId="1" applyFont="1" applyFill="1" applyBorder="1" applyAlignment="1">
      <alignment horizontal="left" vertical="top" wrapText="1"/>
    </xf>
    <xf numFmtId="0" fontId="1" fillId="0" borderId="0" xfId="0" applyFont="1"/>
    <xf numFmtId="0" fontId="1" fillId="0" borderId="1" xfId="0" applyFont="1" applyFill="1" applyBorder="1"/>
    <xf numFmtId="0" fontId="28" fillId="0" borderId="12" xfId="4" applyFont="1" applyBorder="1" applyAlignment="1">
      <alignment vertical="top"/>
    </xf>
    <xf numFmtId="0" fontId="29" fillId="0" borderId="12" xfId="4" applyFont="1" applyBorder="1" applyAlignment="1">
      <alignment vertical="top"/>
    </xf>
    <xf numFmtId="0" fontId="1" fillId="0" borderId="0" xfId="0" applyFont="1" applyFill="1" applyBorder="1" applyAlignment="1">
      <alignment horizontal="center"/>
    </xf>
    <xf numFmtId="0" fontId="28" fillId="0" borderId="1" xfId="0" applyFont="1" applyFill="1" applyBorder="1" applyAlignment="1">
      <alignment horizontal="center" vertical="center" wrapText="1"/>
    </xf>
    <xf numFmtId="0" fontId="1" fillId="0" borderId="0" xfId="0" applyFont="1" applyBorder="1"/>
    <xf numFmtId="0" fontId="29" fillId="23" borderId="1" xfId="0" applyFont="1" applyFill="1" applyBorder="1" applyAlignment="1">
      <alignment vertical="top" wrapText="1"/>
    </xf>
    <xf numFmtId="0" fontId="29" fillId="23" borderId="1" xfId="4" applyFont="1" applyFill="1" applyBorder="1" applyAlignment="1">
      <alignment vertical="top" wrapText="1"/>
    </xf>
    <xf numFmtId="0" fontId="0" fillId="0" borderId="1" xfId="0" applyFont="1" applyFill="1" applyBorder="1"/>
    <xf numFmtId="0" fontId="0" fillId="0" borderId="0" xfId="0" applyFont="1" applyFill="1" applyBorder="1"/>
    <xf numFmtId="0" fontId="0" fillId="0" borderId="0" xfId="0" applyFont="1" applyFill="1"/>
    <xf numFmtId="0" fontId="0" fillId="0" borderId="0" xfId="0" applyFont="1" applyBorder="1" applyAlignment="1">
      <alignment horizontal="center"/>
    </xf>
    <xf numFmtId="0" fontId="0" fillId="0" borderId="0" xfId="0" applyFont="1" applyFill="1" applyAlignment="1">
      <alignment wrapText="1"/>
    </xf>
    <xf numFmtId="0" fontId="1" fillId="0" borderId="1" xfId="0" applyFont="1" applyFill="1" applyBorder="1" applyAlignment="1">
      <alignment wrapText="1"/>
    </xf>
    <xf numFmtId="0" fontId="0" fillId="0" borderId="1"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1" xfId="0" applyFont="1" applyBorder="1" applyAlignment="1">
      <alignment vertical="center"/>
    </xf>
    <xf numFmtId="0" fontId="28" fillId="0" borderId="12" xfId="4" applyFont="1" applyBorder="1" applyAlignment="1">
      <alignment horizontal="center" vertical="center"/>
    </xf>
    <xf numFmtId="0" fontId="33" fillId="0" borderId="1" xfId="0" applyFont="1" applyBorder="1" applyAlignment="1">
      <alignment horizontal="justify"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8" fillId="24" borderId="1" xfId="0" applyFont="1" applyFill="1" applyBorder="1" applyAlignment="1">
      <alignment wrapText="1"/>
    </xf>
    <xf numFmtId="0" fontId="33" fillId="0" borderId="1" xfId="0" applyFont="1" applyFill="1" applyBorder="1" applyAlignment="1">
      <alignment horizontal="justify" vertical="center" wrapText="1"/>
    </xf>
    <xf numFmtId="0" fontId="26" fillId="25" borderId="1" xfId="0" applyFont="1" applyFill="1" applyBorder="1" applyAlignment="1">
      <alignment horizontal="center" vertical="center" wrapText="1"/>
    </xf>
    <xf numFmtId="0" fontId="26" fillId="25" borderId="1" xfId="4" applyFont="1" applyFill="1" applyBorder="1" applyAlignment="1">
      <alignment horizontal="center" vertical="center" wrapText="1"/>
    </xf>
    <xf numFmtId="0" fontId="27" fillId="25" borderId="1" xfId="4" applyFont="1" applyFill="1" applyBorder="1" applyAlignment="1">
      <alignment horizontal="center" vertical="center" wrapText="1"/>
    </xf>
    <xf numFmtId="0" fontId="26" fillId="26" borderId="1" xfId="4" applyFont="1" applyFill="1" applyBorder="1" applyAlignment="1">
      <alignment horizontal="center" vertical="top"/>
    </xf>
    <xf numFmtId="0" fontId="0" fillId="0" borderId="1" xfId="0" applyFont="1" applyBorder="1" applyAlignment="1">
      <alignment vertical="center" wrapText="1"/>
    </xf>
    <xf numFmtId="0" fontId="28" fillId="0" borderId="12" xfId="4" applyFont="1" applyBorder="1" applyAlignment="1">
      <alignment vertical="center"/>
    </xf>
    <xf numFmtId="0" fontId="26" fillId="25" borderId="1" xfId="4" applyFont="1" applyFill="1" applyBorder="1" applyAlignment="1">
      <alignment wrapText="1"/>
    </xf>
    <xf numFmtId="0" fontId="26" fillId="25" borderId="1" xfId="4" applyFont="1" applyFill="1" applyBorder="1" applyAlignment="1">
      <alignment horizontal="center" wrapText="1"/>
    </xf>
    <xf numFmtId="0" fontId="1" fillId="0" borderId="0" xfId="0" applyFont="1" applyBorder="1" applyAlignment="1">
      <alignment horizontal="right" vertical="center"/>
    </xf>
    <xf numFmtId="0" fontId="26" fillId="25" borderId="1" xfId="4" applyFont="1" applyFill="1" applyBorder="1" applyAlignment="1">
      <alignment vertical="center" wrapText="1"/>
    </xf>
    <xf numFmtId="0" fontId="26" fillId="25" borderId="1" xfId="4" applyFont="1" applyFill="1" applyBorder="1" applyAlignment="1">
      <alignment horizontal="left" vertical="center" wrapText="1"/>
    </xf>
    <xf numFmtId="0" fontId="0" fillId="0" borderId="1" xfId="0" applyFont="1" applyBorder="1" applyAlignment="1">
      <alignment horizontal="center"/>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0" fontId="26" fillId="25" borderId="1" xfId="4" applyFont="1" applyFill="1" applyBorder="1" applyAlignment="1">
      <alignment horizontal="center" vertical="center" wrapText="1"/>
    </xf>
    <xf numFmtId="0" fontId="28" fillId="24" borderId="1" xfId="0" applyFont="1" applyFill="1" applyBorder="1" applyAlignment="1">
      <alignment horizontal="center" vertical="center" wrapText="1"/>
    </xf>
    <xf numFmtId="0" fontId="26" fillId="26" borderId="1" xfId="4" applyFont="1" applyFill="1" applyBorder="1" applyAlignment="1">
      <alignment vertical="center" wrapText="1"/>
    </xf>
    <xf numFmtId="0" fontId="26" fillId="25" borderId="12" xfId="4" applyFont="1" applyFill="1" applyBorder="1" applyAlignment="1">
      <alignment horizontal="center" vertical="center" wrapText="1"/>
    </xf>
    <xf numFmtId="0" fontId="26" fillId="25" borderId="12" xfId="4" applyFont="1" applyFill="1" applyBorder="1" applyAlignment="1">
      <alignment vertical="top" wrapText="1"/>
    </xf>
    <xf numFmtId="0" fontId="26" fillId="25" borderId="12" xfId="4" applyFont="1" applyFill="1" applyBorder="1" applyAlignment="1">
      <alignment horizontal="center" vertical="top" wrapText="1"/>
    </xf>
    <xf numFmtId="0" fontId="26" fillId="25" borderId="12" xfId="4" applyFont="1" applyFill="1" applyBorder="1" applyAlignment="1">
      <alignment wrapText="1"/>
    </xf>
    <xf numFmtId="0" fontId="0" fillId="0" borderId="1" xfId="0" applyBorder="1" applyAlignment="1">
      <alignment horizontal="justify" vertical="center" wrapText="1"/>
    </xf>
    <xf numFmtId="0" fontId="0" fillId="0" borderId="1" xfId="0" applyBorder="1"/>
    <xf numFmtId="1" fontId="0" fillId="0" borderId="1" xfId="0" applyNumberFormat="1" applyBorder="1" applyAlignment="1">
      <alignment horizontal="center"/>
    </xf>
    <xf numFmtId="0" fontId="0" fillId="0" borderId="1" xfId="0" applyBorder="1" applyAlignment="1">
      <alignment horizontal="center"/>
    </xf>
    <xf numFmtId="0" fontId="29" fillId="23" borderId="1" xfId="4" applyFont="1" applyFill="1" applyBorder="1" applyAlignment="1">
      <alignment horizontal="center" wrapText="1"/>
    </xf>
    <xf numFmtId="1" fontId="0" fillId="23" borderId="1" xfId="0" applyNumberFormat="1" applyFill="1" applyBorder="1" applyAlignment="1">
      <alignment horizontal="center"/>
    </xf>
    <xf numFmtId="0" fontId="0" fillId="0" borderId="1" xfId="0" applyBorder="1" applyAlignment="1">
      <alignment horizontal="justify" vertical="center"/>
    </xf>
    <xf numFmtId="0" fontId="28" fillId="24" borderId="1" xfId="0" applyFont="1" applyFill="1" applyBorder="1" applyAlignment="1">
      <alignment horizontal="center"/>
    </xf>
    <xf numFmtId="0" fontId="1" fillId="24" borderId="1" xfId="0" applyFont="1" applyFill="1" applyBorder="1" applyAlignment="1">
      <alignment horizontal="center" vertical="center"/>
    </xf>
    <xf numFmtId="0" fontId="28" fillId="24" borderId="1" xfId="0" applyFont="1" applyFill="1" applyBorder="1" applyAlignment="1">
      <alignment horizontal="center" wrapText="1"/>
    </xf>
    <xf numFmtId="0" fontId="1" fillId="24" borderId="1" xfId="0" applyFont="1" applyFill="1" applyBorder="1" applyAlignment="1">
      <alignment horizontal="center"/>
    </xf>
    <xf numFmtId="0" fontId="1" fillId="0" borderId="1" xfId="0" applyFont="1" applyFill="1" applyBorder="1" applyAlignment="1">
      <alignment horizontal="center"/>
    </xf>
    <xf numFmtId="0" fontId="0" fillId="0" borderId="1" xfId="0" applyFont="1" applyFill="1" applyBorder="1" applyAlignment="1">
      <alignment horizontal="center"/>
    </xf>
    <xf numFmtId="0" fontId="0" fillId="0" borderId="1" xfId="0" applyBorder="1" applyAlignment="1">
      <alignment vertical="center"/>
    </xf>
    <xf numFmtId="0" fontId="2" fillId="0" borderId="1" xfId="0" applyFont="1" applyBorder="1"/>
    <xf numFmtId="0" fontId="33" fillId="0" borderId="12" xfId="0" applyFont="1" applyBorder="1" applyAlignment="1">
      <alignment horizontal="justify" vertical="center" wrapText="1"/>
    </xf>
    <xf numFmtId="0" fontId="2" fillId="0" borderId="1" xfId="0" applyFont="1" applyBorder="1" applyAlignment="1">
      <alignment vertical="center"/>
    </xf>
    <xf numFmtId="0" fontId="2" fillId="0" borderId="1" xfId="0" applyFont="1" applyBorder="1" applyAlignment="1">
      <alignment wrapText="1"/>
    </xf>
    <xf numFmtId="1" fontId="0" fillId="0" borderId="1" xfId="0" applyNumberFormat="1" applyBorder="1" applyAlignment="1">
      <alignment horizontal="center" vertical="center"/>
    </xf>
    <xf numFmtId="0" fontId="1" fillId="24" borderId="1" xfId="0" applyFont="1" applyFill="1" applyBorder="1" applyAlignment="1">
      <alignment horizontal="center"/>
    </xf>
    <xf numFmtId="0" fontId="26" fillId="26" borderId="1" xfId="4" applyFont="1" applyFill="1" applyBorder="1" applyAlignment="1">
      <alignment horizontal="center" vertical="center" wrapText="1"/>
    </xf>
    <xf numFmtId="0" fontId="0" fillId="28" borderId="1" xfId="0" applyFont="1" applyFill="1" applyBorder="1"/>
    <xf numFmtId="0" fontId="0" fillId="28" borderId="1" xfId="0" applyFont="1" applyFill="1" applyBorder="1" applyAlignment="1">
      <alignment horizontal="center"/>
    </xf>
    <xf numFmtId="0" fontId="0" fillId="28" borderId="1" xfId="0" applyFill="1" applyBorder="1" applyAlignment="1">
      <alignment horizontal="center" vertical="center"/>
    </xf>
    <xf numFmtId="0" fontId="36" fillId="0" borderId="1" xfId="0" applyFont="1" applyBorder="1"/>
    <xf numFmtId="0" fontId="0" fillId="0" borderId="12" xfId="0" applyBorder="1" applyAlignment="1">
      <alignment horizontal="center" vertical="center"/>
    </xf>
    <xf numFmtId="0" fontId="0" fillId="0" borderId="12" xfId="0" applyBorder="1"/>
    <xf numFmtId="0" fontId="0" fillId="0" borderId="12" xfId="0" applyBorder="1" applyAlignment="1">
      <alignment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1" xfId="0" applyBorder="1" applyAlignment="1">
      <alignment horizontal="left" vertical="center" wrapText="1"/>
    </xf>
    <xf numFmtId="0" fontId="0" fillId="0" borderId="14" xfId="0" applyBorder="1" applyAlignment="1">
      <alignment horizontal="center" vertical="center"/>
    </xf>
    <xf numFmtId="0" fontId="0" fillId="0" borderId="1" xfId="0" applyBorder="1" applyAlignment="1">
      <alignment horizontal="left" vertical="center"/>
    </xf>
    <xf numFmtId="0" fontId="0" fillId="28" borderId="14" xfId="0" applyFill="1" applyBorder="1" applyAlignment="1">
      <alignment horizontal="center" vertical="center"/>
    </xf>
    <xf numFmtId="0" fontId="0" fillId="28" borderId="1" xfId="0" applyFill="1" applyBorder="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1" fillId="0" borderId="1" xfId="0" applyFont="1" applyBorder="1" applyAlignment="1">
      <alignment horizontal="center"/>
    </xf>
    <xf numFmtId="0" fontId="1" fillId="0" borderId="1" xfId="0" applyFont="1" applyBorder="1"/>
    <xf numFmtId="0" fontId="28" fillId="0" borderId="0" xfId="4" applyFont="1" applyBorder="1" applyAlignment="1">
      <alignment horizontal="left" vertical="top"/>
    </xf>
    <xf numFmtId="0" fontId="28" fillId="0" borderId="17" xfId="4" applyFont="1" applyBorder="1" applyAlignment="1">
      <alignment horizontal="left" vertical="top"/>
    </xf>
    <xf numFmtId="0" fontId="29" fillId="0" borderId="0" xfId="4" applyFont="1" applyBorder="1" applyAlignment="1">
      <alignment vertical="top"/>
    </xf>
    <xf numFmtId="0" fontId="29" fillId="0" borderId="1" xfId="0" applyFont="1" applyFill="1" applyBorder="1" applyAlignment="1">
      <alignment vertical="top" wrapText="1"/>
    </xf>
    <xf numFmtId="0" fontId="1" fillId="24" borderId="1" xfId="0" applyFont="1" applyFill="1" applyBorder="1" applyAlignment="1">
      <alignment horizontal="center"/>
    </xf>
    <xf numFmtId="0" fontId="1" fillId="24" borderId="1" xfId="0" applyFont="1" applyFill="1" applyBorder="1" applyAlignment="1">
      <alignment horizontal="center"/>
    </xf>
    <xf numFmtId="0" fontId="0" fillId="0" borderId="1" xfId="0" applyFont="1" applyBorder="1" applyAlignment="1">
      <alignment horizontal="center" vertical="center" wrapText="1"/>
    </xf>
    <xf numFmtId="0" fontId="26" fillId="26" borderId="1" xfId="0" applyFont="1" applyFill="1" applyBorder="1" applyAlignment="1">
      <alignment horizontal="center" wrapText="1"/>
    </xf>
    <xf numFmtId="0" fontId="32" fillId="0" borderId="16" xfId="0" applyFont="1" applyBorder="1" applyAlignment="1">
      <alignment horizontal="left" vertical="center"/>
    </xf>
    <xf numFmtId="0" fontId="29" fillId="0" borderId="1" xfId="0" applyFont="1" applyBorder="1" applyAlignment="1">
      <alignment horizontal="left" wrapText="1"/>
    </xf>
    <xf numFmtId="0" fontId="1" fillId="24" borderId="1" xfId="0" applyFont="1" applyFill="1" applyBorder="1" applyAlignment="1">
      <alignment horizontal="center" vertical="center" wrapText="1"/>
    </xf>
    <xf numFmtId="0" fontId="1" fillId="0" borderId="0" xfId="0" applyFont="1" applyAlignment="1">
      <alignment horizontal="left"/>
    </xf>
    <xf numFmtId="0" fontId="0" fillId="0" borderId="0" xfId="0" applyFont="1" applyAlignment="1">
      <alignment horizontal="left"/>
    </xf>
    <xf numFmtId="0" fontId="0" fillId="0" borderId="1" xfId="0" applyFont="1" applyFill="1" applyBorder="1" applyAlignment="1">
      <alignment horizontal="left" wrapText="1"/>
    </xf>
    <xf numFmtId="0" fontId="28" fillId="0" borderId="1" xfId="0" applyFont="1" applyBorder="1" applyAlignment="1">
      <alignment horizontal="left" wrapText="1"/>
    </xf>
    <xf numFmtId="0" fontId="26" fillId="26" borderId="16" xfId="0" applyFont="1" applyFill="1" applyBorder="1" applyAlignment="1">
      <alignment horizontal="left" wrapText="1"/>
    </xf>
    <xf numFmtId="0" fontId="27" fillId="20" borderId="13" xfId="0" applyFont="1" applyFill="1" applyBorder="1" applyAlignment="1">
      <alignment horizontal="center" wrapText="1"/>
    </xf>
    <xf numFmtId="0" fontId="27" fillId="20" borderId="14" xfId="0" applyFont="1" applyFill="1" applyBorder="1" applyAlignment="1">
      <alignment horizont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1" borderId="13" xfId="0" applyFont="1" applyFill="1" applyBorder="1" applyAlignment="1">
      <alignment horizontal="center" vertical="center" wrapText="1"/>
    </xf>
    <xf numFmtId="0" fontId="1" fillId="21" borderId="14"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26" fillId="20" borderId="0" xfId="0" applyFont="1" applyFill="1" applyBorder="1" applyAlignment="1">
      <alignment horizontal="center" wrapText="1"/>
    </xf>
    <xf numFmtId="0" fontId="26" fillId="26" borderId="1" xfId="4" applyFont="1" applyFill="1" applyBorder="1" applyAlignment="1">
      <alignment horizontal="center"/>
    </xf>
    <xf numFmtId="0" fontId="26" fillId="26" borderId="13" xfId="4" applyFont="1" applyFill="1" applyBorder="1" applyAlignment="1">
      <alignment horizontal="center"/>
    </xf>
    <xf numFmtId="0" fontId="26" fillId="26" borderId="15" xfId="4" applyFont="1" applyFill="1" applyBorder="1" applyAlignment="1">
      <alignment horizontal="center"/>
    </xf>
    <xf numFmtId="0" fontId="26" fillId="26" borderId="14" xfId="4" applyFont="1" applyFill="1" applyBorder="1" applyAlignment="1">
      <alignment horizontal="center"/>
    </xf>
    <xf numFmtId="0" fontId="1" fillId="0" borderId="16" xfId="0" applyFont="1" applyBorder="1" applyAlignment="1">
      <alignment horizontal="left" vertical="center"/>
    </xf>
    <xf numFmtId="0" fontId="28" fillId="26" borderId="13" xfId="4" applyFont="1" applyFill="1" applyBorder="1" applyAlignment="1">
      <alignment horizontal="center" vertical="center"/>
    </xf>
    <xf numFmtId="0" fontId="28" fillId="26" borderId="15" xfId="4" applyFont="1" applyFill="1" applyBorder="1" applyAlignment="1">
      <alignment horizontal="center" vertical="center"/>
    </xf>
    <xf numFmtId="0" fontId="28" fillId="26" borderId="14" xfId="4" applyFont="1" applyFill="1" applyBorder="1" applyAlignment="1">
      <alignment horizontal="center" vertical="center"/>
    </xf>
    <xf numFmtId="0" fontId="28" fillId="0" borderId="1" xfId="4" applyFont="1" applyBorder="1" applyAlignment="1">
      <alignment horizontal="left" vertical="top"/>
    </xf>
    <xf numFmtId="0" fontId="28" fillId="0" borderId="1" xfId="4" applyFont="1" applyBorder="1" applyAlignment="1">
      <alignment horizontal="left" vertical="top" wrapText="1"/>
    </xf>
    <xf numFmtId="0" fontId="1" fillId="0" borderId="13" xfId="0" applyFont="1" applyFill="1" applyBorder="1" applyAlignment="1">
      <alignment horizontal="center"/>
    </xf>
    <xf numFmtId="0" fontId="1" fillId="0" borderId="14" xfId="0" applyFont="1" applyFill="1" applyBorder="1" applyAlignment="1">
      <alignment horizontal="center"/>
    </xf>
    <xf numFmtId="0" fontId="28" fillId="24" borderId="1" xfId="0" applyFont="1" applyFill="1" applyBorder="1" applyAlignment="1">
      <alignment horizontal="center" wrapText="1"/>
    </xf>
    <xf numFmtId="0" fontId="34" fillId="27" borderId="15" xfId="0" applyFont="1" applyFill="1" applyBorder="1" applyAlignment="1">
      <alignment horizontal="left" vertical="center"/>
    </xf>
    <xf numFmtId="0" fontId="34" fillId="27" borderId="15" xfId="0" applyFont="1" applyFill="1" applyBorder="1" applyAlignment="1">
      <alignment horizontal="left" vertical="center" wrapText="1"/>
    </xf>
    <xf numFmtId="0" fontId="28" fillId="24" borderId="13" xfId="0" applyFont="1" applyFill="1" applyBorder="1" applyAlignment="1">
      <alignment horizontal="center" wrapText="1"/>
    </xf>
    <xf numFmtId="0" fontId="28" fillId="24" borderId="15" xfId="0" applyFont="1" applyFill="1" applyBorder="1" applyAlignment="1">
      <alignment horizontal="center" wrapText="1"/>
    </xf>
    <xf numFmtId="0" fontId="28" fillId="24" borderId="14" xfId="0" applyFont="1" applyFill="1" applyBorder="1" applyAlignment="1">
      <alignment horizontal="center" wrapText="1"/>
    </xf>
    <xf numFmtId="0" fontId="26" fillId="27" borderId="15" xfId="0" applyFont="1" applyFill="1" applyBorder="1" applyAlignment="1">
      <alignment horizontal="left" vertical="center"/>
    </xf>
    <xf numFmtId="0" fontId="26" fillId="26" borderId="16" xfId="0" applyFont="1" applyFill="1" applyBorder="1" applyAlignment="1">
      <alignment horizontal="left" vertical="center"/>
    </xf>
    <xf numFmtId="0" fontId="26" fillId="26" borderId="1" xfId="0" applyFont="1" applyFill="1" applyBorder="1" applyAlignment="1">
      <alignment horizontal="left" vertical="center"/>
    </xf>
    <xf numFmtId="0" fontId="1" fillId="0" borderId="13" xfId="0" applyFont="1" applyBorder="1" applyAlignment="1">
      <alignment horizontal="left" wrapText="1"/>
    </xf>
    <xf numFmtId="0" fontId="1" fillId="0" borderId="15" xfId="0" applyFont="1" applyBorder="1" applyAlignment="1">
      <alignment horizontal="left" wrapText="1"/>
    </xf>
    <xf numFmtId="0" fontId="1" fillId="0" borderId="14" xfId="0" applyFont="1" applyBorder="1" applyAlignment="1">
      <alignment horizontal="left" wrapText="1"/>
    </xf>
    <xf numFmtId="0" fontId="1" fillId="0" borderId="13" xfId="0" applyFont="1" applyBorder="1" applyAlignment="1">
      <alignment horizontal="left"/>
    </xf>
    <xf numFmtId="0" fontId="1" fillId="0" borderId="15" xfId="0" applyFont="1" applyBorder="1" applyAlignment="1">
      <alignment horizontal="left"/>
    </xf>
    <xf numFmtId="0" fontId="1" fillId="0" borderId="14" xfId="0" applyFont="1" applyBorder="1" applyAlignment="1">
      <alignment horizontal="left"/>
    </xf>
    <xf numFmtId="0" fontId="1" fillId="24" borderId="13" xfId="0" applyFont="1" applyFill="1" applyBorder="1" applyAlignment="1">
      <alignment horizontal="center"/>
    </xf>
    <xf numFmtId="0" fontId="1" fillId="24" borderId="15" xfId="0" applyFont="1" applyFill="1" applyBorder="1" applyAlignment="1">
      <alignment horizontal="center"/>
    </xf>
    <xf numFmtId="0" fontId="1" fillId="24" borderId="14" xfId="0" applyFont="1" applyFill="1" applyBorder="1" applyAlignment="1">
      <alignment horizontal="center"/>
    </xf>
    <xf numFmtId="0" fontId="26" fillId="26" borderId="1" xfId="4" applyFont="1" applyFill="1" applyBorder="1" applyAlignment="1">
      <alignment horizontal="center" vertical="center" wrapText="1"/>
    </xf>
    <xf numFmtId="0" fontId="1" fillId="0" borderId="1" xfId="0" applyFont="1" applyBorder="1" applyAlignment="1">
      <alignment horizontal="left"/>
    </xf>
    <xf numFmtId="0" fontId="0" fillId="0" borderId="0" xfId="0" applyAlignment="1">
      <alignment horizontal="left"/>
    </xf>
    <xf numFmtId="0" fontId="1" fillId="0" borderId="13" xfId="0" applyFont="1" applyBorder="1" applyAlignment="1">
      <alignment horizontal="center"/>
    </xf>
    <xf numFmtId="0" fontId="1" fillId="0" borderId="14" xfId="0" applyFont="1" applyBorder="1" applyAlignment="1">
      <alignment horizontal="center"/>
    </xf>
    <xf numFmtId="0" fontId="28" fillId="0" borderId="1" xfId="4" applyFont="1" applyBorder="1" applyAlignment="1">
      <alignment horizontal="left" vertical="center"/>
    </xf>
    <xf numFmtId="0" fontId="26" fillId="26" borderId="16" xfId="0" applyFont="1" applyFill="1" applyBorder="1" applyAlignment="1">
      <alignment horizontal="center" vertical="center"/>
    </xf>
    <xf numFmtId="0" fontId="26" fillId="26" borderId="13" xfId="4" applyFont="1" applyFill="1" applyBorder="1" applyAlignment="1">
      <alignment horizontal="center" vertical="center" wrapText="1"/>
    </xf>
    <xf numFmtId="0" fontId="26" fillId="26" borderId="15" xfId="4" applyFont="1" applyFill="1" applyBorder="1" applyAlignment="1">
      <alignment horizontal="center" vertical="center" wrapText="1"/>
    </xf>
    <xf numFmtId="0" fontId="26" fillId="26" borderId="14" xfId="4" applyFont="1" applyFill="1" applyBorder="1" applyAlignment="1">
      <alignment horizontal="center" vertical="center" wrapText="1"/>
    </xf>
    <xf numFmtId="0" fontId="1" fillId="24" borderId="1" xfId="0" applyFont="1" applyFill="1" applyBorder="1" applyAlignment="1">
      <alignment horizontal="center"/>
    </xf>
    <xf numFmtId="0" fontId="0" fillId="0" borderId="1" xfId="0" applyBorder="1" applyAlignment="1">
      <alignment horizontal="left"/>
    </xf>
    <xf numFmtId="0" fontId="26" fillId="3" borderId="16" xfId="0" applyFont="1" applyFill="1" applyBorder="1" applyAlignment="1">
      <alignment horizontal="left"/>
    </xf>
    <xf numFmtId="0" fontId="28" fillId="0" borderId="1" xfId="4" applyFont="1" applyBorder="1" applyAlignment="1">
      <alignment vertical="top"/>
    </xf>
  </cellXfs>
  <cellStyles count="67">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20% - Accent1 2" xfId="5" xr:uid="{00000000-0005-0000-0000-000003000000}"/>
    <cellStyle name="20% - Accent2 2" xfId="6" xr:uid="{00000000-0005-0000-0000-000004000000}"/>
    <cellStyle name="20% - Accent3 2" xfId="7" xr:uid="{00000000-0005-0000-0000-000005000000}"/>
    <cellStyle name="20% - Accent4 2" xfId="8" xr:uid="{00000000-0005-0000-0000-000006000000}"/>
    <cellStyle name="20% - Accent5 2" xfId="9" xr:uid="{00000000-0005-0000-0000-000007000000}"/>
    <cellStyle name="20% - Accent6 2" xfId="10" xr:uid="{00000000-0005-0000-0000-000008000000}"/>
    <cellStyle name="40% - Accent1 2" xfId="11" xr:uid="{00000000-0005-0000-0000-000009000000}"/>
    <cellStyle name="40% - Accent2 2" xfId="12" xr:uid="{00000000-0005-0000-0000-00000A000000}"/>
    <cellStyle name="40% - Accent3 2" xfId="13" xr:uid="{00000000-0005-0000-0000-00000B000000}"/>
    <cellStyle name="40% - Accent4 2" xfId="14" xr:uid="{00000000-0005-0000-0000-00000C000000}"/>
    <cellStyle name="40% - Accent5 2" xfId="15" xr:uid="{00000000-0005-0000-0000-00000D000000}"/>
    <cellStyle name="40% - Accent6 2" xfId="16" xr:uid="{00000000-0005-0000-0000-00000E000000}"/>
    <cellStyle name="60% - Accent1 2" xfId="17" xr:uid="{00000000-0005-0000-0000-00000F000000}"/>
    <cellStyle name="60% - Accent2 2" xfId="18" xr:uid="{00000000-0005-0000-0000-000010000000}"/>
    <cellStyle name="60% - Accent3 2" xfId="19" xr:uid="{00000000-0005-0000-0000-000011000000}"/>
    <cellStyle name="60% - Accent4 2" xfId="20" xr:uid="{00000000-0005-0000-0000-000012000000}"/>
    <cellStyle name="60% - Accent5 2" xfId="21" xr:uid="{00000000-0005-0000-0000-000013000000}"/>
    <cellStyle name="60% - Accent6 2" xfId="22" xr:uid="{00000000-0005-0000-0000-000014000000}"/>
    <cellStyle name="Accent1 2" xfId="23" xr:uid="{00000000-0005-0000-0000-000015000000}"/>
    <cellStyle name="Accent2 2" xfId="24" xr:uid="{00000000-0005-0000-0000-000016000000}"/>
    <cellStyle name="Accent3 2" xfId="25" xr:uid="{00000000-0005-0000-0000-000017000000}"/>
    <cellStyle name="Accent4 2" xfId="26" xr:uid="{00000000-0005-0000-0000-000018000000}"/>
    <cellStyle name="Accent5 2" xfId="27" xr:uid="{00000000-0005-0000-0000-000019000000}"/>
    <cellStyle name="Accent6 2" xfId="28" xr:uid="{00000000-0005-0000-0000-00001A000000}"/>
    <cellStyle name="Bad 2" xfId="29" xr:uid="{00000000-0005-0000-0000-00001B000000}"/>
    <cellStyle name="Calculation 2" xfId="30" xr:uid="{00000000-0005-0000-0000-00001C000000}"/>
    <cellStyle name="Check Cell 2" xfId="31" xr:uid="{00000000-0005-0000-0000-00001D000000}"/>
    <cellStyle name="Comma" xfId="65" builtinId="3"/>
    <cellStyle name="Comma 2" xfId="32" xr:uid="{00000000-0005-0000-0000-00001F000000}"/>
    <cellStyle name="Comma 2 2" xfId="66" xr:uid="{00000000-0005-0000-0000-000020000000}"/>
    <cellStyle name="Comma 3" xfId="33" xr:uid="{00000000-0005-0000-0000-000021000000}"/>
    <cellStyle name="Currency 2" xfId="34" xr:uid="{00000000-0005-0000-0000-000022000000}"/>
    <cellStyle name="Currency 3" xfId="35" xr:uid="{00000000-0005-0000-0000-000023000000}"/>
    <cellStyle name="Explanatory Text 2" xfId="36" xr:uid="{00000000-0005-0000-0000-000024000000}"/>
    <cellStyle name="Good 2" xfId="37" xr:uid="{00000000-0005-0000-0000-000025000000}"/>
    <cellStyle name="Header" xfId="38" xr:uid="{00000000-0005-0000-0000-000026000000}"/>
    <cellStyle name="Heading 1 2" xfId="39" xr:uid="{00000000-0005-0000-0000-000027000000}"/>
    <cellStyle name="Heading 2 2" xfId="40" xr:uid="{00000000-0005-0000-0000-000028000000}"/>
    <cellStyle name="Heading 3 2" xfId="41" xr:uid="{00000000-0005-0000-0000-000029000000}"/>
    <cellStyle name="Heading 4 2" xfId="42" xr:uid="{00000000-0005-0000-0000-00002A000000}"/>
    <cellStyle name="Input 2" xfId="43" xr:uid="{00000000-0005-0000-0000-00002B000000}"/>
    <cellStyle name="Linked Cell 2" xfId="44" xr:uid="{00000000-0005-0000-0000-00002C000000}"/>
    <cellStyle name="Neutral 2" xfId="45" xr:uid="{00000000-0005-0000-0000-00002D000000}"/>
    <cellStyle name="Normal" xfId="0" builtinId="0"/>
    <cellStyle name="Normal 2" xfId="46" xr:uid="{00000000-0005-0000-0000-00002F000000}"/>
    <cellStyle name="Normal 3" xfId="47" xr:uid="{00000000-0005-0000-0000-000030000000}"/>
    <cellStyle name="Normal 4" xfId="48" xr:uid="{00000000-0005-0000-0000-000031000000}"/>
    <cellStyle name="Normal 5" xfId="49" xr:uid="{00000000-0005-0000-0000-000032000000}"/>
    <cellStyle name="Normal 6" xfId="50" xr:uid="{00000000-0005-0000-0000-000033000000}"/>
    <cellStyle name="Normal 7" xfId="1" xr:uid="{00000000-0005-0000-0000-000034000000}"/>
    <cellStyle name="Normal 8" xfId="64" xr:uid="{00000000-0005-0000-0000-000035000000}"/>
    <cellStyle name="Note 2" xfId="52" xr:uid="{00000000-0005-0000-0000-000036000000}"/>
    <cellStyle name="Note 3" xfId="53" xr:uid="{00000000-0005-0000-0000-000037000000}"/>
    <cellStyle name="Note 4" xfId="54" xr:uid="{00000000-0005-0000-0000-000038000000}"/>
    <cellStyle name="Note 5" xfId="51" xr:uid="{00000000-0005-0000-0000-000039000000}"/>
    <cellStyle name="Output 2" xfId="55" xr:uid="{00000000-0005-0000-0000-00003A000000}"/>
    <cellStyle name="Percent 2" xfId="56" xr:uid="{00000000-0005-0000-0000-00003B000000}"/>
    <cellStyle name="Percent 3" xfId="57" xr:uid="{00000000-0005-0000-0000-00003C000000}"/>
    <cellStyle name="Style 1" xfId="58" xr:uid="{00000000-0005-0000-0000-00003D000000}"/>
    <cellStyle name="Style 1 2" xfId="59" xr:uid="{00000000-0005-0000-0000-00003E000000}"/>
    <cellStyle name="Style 1 3" xfId="60" xr:uid="{00000000-0005-0000-0000-00003F000000}"/>
    <cellStyle name="Title 2" xfId="61" xr:uid="{00000000-0005-0000-0000-000040000000}"/>
    <cellStyle name="Total 2" xfId="62" xr:uid="{00000000-0005-0000-0000-000041000000}"/>
    <cellStyle name="Warning Text 2" xfId="63"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B21"/>
  <sheetViews>
    <sheetView view="pageBreakPreview" topLeftCell="A9" zoomScale="90" zoomScaleSheetLayoutView="90" workbookViewId="0">
      <selection activeCell="B19" sqref="B19"/>
    </sheetView>
  </sheetViews>
  <sheetFormatPr defaultColWidth="9.1796875" defaultRowHeight="14.5"/>
  <cols>
    <col min="1" max="1" width="4.81640625" style="4" bestFit="1" customWidth="1"/>
    <col min="2" max="2" width="137.1796875" style="8" customWidth="1"/>
    <col min="3" max="16384" width="9.1796875" style="4"/>
  </cols>
  <sheetData>
    <row r="1" spans="1:2" ht="15.5">
      <c r="A1" s="123" t="s">
        <v>280</v>
      </c>
      <c r="B1" s="123"/>
    </row>
    <row r="2" spans="1:2">
      <c r="A2" s="122" t="s">
        <v>128</v>
      </c>
      <c r="B2" s="122"/>
    </row>
    <row r="3" spans="1:2">
      <c r="A3" s="39"/>
      <c r="B3" s="41"/>
    </row>
    <row r="4" spans="1:2">
      <c r="A4" s="29" t="s">
        <v>1</v>
      </c>
      <c r="B4" s="42" t="s">
        <v>0</v>
      </c>
    </row>
    <row r="5" spans="1:2">
      <c r="A5" s="29">
        <v>1</v>
      </c>
      <c r="B5" s="42" t="s">
        <v>98</v>
      </c>
    </row>
    <row r="6" spans="1:2">
      <c r="A6" s="6">
        <v>1</v>
      </c>
      <c r="B6" s="35" t="s">
        <v>68</v>
      </c>
    </row>
    <row r="7" spans="1:2" ht="29">
      <c r="A7" s="6">
        <v>2</v>
      </c>
      <c r="B7" s="35" t="s">
        <v>86</v>
      </c>
    </row>
    <row r="8" spans="1:2" ht="29">
      <c r="A8" s="6">
        <v>3</v>
      </c>
      <c r="B8" s="35" t="s">
        <v>87</v>
      </c>
    </row>
    <row r="9" spans="1:2">
      <c r="A9" s="6">
        <v>4</v>
      </c>
      <c r="B9" s="35" t="s">
        <v>104</v>
      </c>
    </row>
    <row r="10" spans="1:2" ht="29">
      <c r="A10" s="6">
        <v>5</v>
      </c>
      <c r="B10" s="35" t="s">
        <v>88</v>
      </c>
    </row>
    <row r="11" spans="1:2" ht="29">
      <c r="A11" s="6">
        <v>6</v>
      </c>
      <c r="B11" s="35" t="s">
        <v>89</v>
      </c>
    </row>
    <row r="12" spans="1:2" ht="72.5">
      <c r="A12" s="6">
        <v>7</v>
      </c>
      <c r="B12" s="118" t="s">
        <v>279</v>
      </c>
    </row>
    <row r="13" spans="1:2">
      <c r="A13" s="6">
        <v>8</v>
      </c>
      <c r="B13" s="35" t="s">
        <v>90</v>
      </c>
    </row>
    <row r="14" spans="1:2" ht="16.5" customHeight="1">
      <c r="A14" s="6">
        <v>9</v>
      </c>
      <c r="B14" s="35" t="s">
        <v>91</v>
      </c>
    </row>
    <row r="15" spans="1:2" ht="29">
      <c r="A15" s="6">
        <v>10</v>
      </c>
      <c r="B15" s="35" t="s">
        <v>132</v>
      </c>
    </row>
    <row r="16" spans="1:2">
      <c r="A16" s="6">
        <v>11</v>
      </c>
      <c r="B16" s="36" t="s">
        <v>92</v>
      </c>
    </row>
    <row r="17" spans="1:2">
      <c r="A17" s="6">
        <v>12</v>
      </c>
      <c r="B17" s="27" t="s">
        <v>107</v>
      </c>
    </row>
    <row r="18" spans="1:2">
      <c r="A18" s="6">
        <v>13</v>
      </c>
      <c r="B18" s="16" t="s">
        <v>153</v>
      </c>
    </row>
    <row r="19" spans="1:2" ht="29">
      <c r="A19" s="6">
        <v>14</v>
      </c>
      <c r="B19" s="16" t="s">
        <v>105</v>
      </c>
    </row>
    <row r="20" spans="1:2" ht="43.5">
      <c r="A20" s="6">
        <v>15</v>
      </c>
      <c r="B20" s="16" t="s">
        <v>106</v>
      </c>
    </row>
    <row r="21" spans="1:2">
      <c r="A21" s="6"/>
    </row>
  </sheetData>
  <mergeCells count="2">
    <mergeCell ref="A2:B2"/>
    <mergeCell ref="A1:B1"/>
  </mergeCells>
  <pageMargins left="0.7" right="0.7" top="0.75" bottom="0.75" header="0.3" footer="0.3"/>
  <pageSetup paperSize="9" scale="61" orientation="landscape" verticalDpi="90" r:id="rId1"/>
  <headerFooter>
    <oddHeader>&amp;LOBC-IT MSP&amp;C Form 13: Bill of Material&amp;RInstructions</oddHead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S31"/>
  <sheetViews>
    <sheetView zoomScale="90" zoomScaleNormal="90" zoomScaleSheetLayoutView="80" workbookViewId="0">
      <selection activeCell="G25" sqref="G25"/>
    </sheetView>
  </sheetViews>
  <sheetFormatPr defaultColWidth="9.1796875" defaultRowHeight="14.5"/>
  <cols>
    <col min="1" max="1" width="5.26953125" style="111" bestFit="1" customWidth="1"/>
    <col min="2" max="2" width="45.54296875" style="112" customWidth="1"/>
    <col min="3" max="3" width="32.7265625" bestFit="1" customWidth="1"/>
    <col min="4" max="4" width="11" customWidth="1"/>
    <col min="5" max="5" width="10.54296875" customWidth="1"/>
    <col min="6" max="6" width="9.81640625" customWidth="1"/>
    <col min="7" max="7" width="9" customWidth="1"/>
    <col min="8" max="8" width="10.54296875" customWidth="1"/>
    <col min="19" max="19" width="11.7265625" customWidth="1"/>
  </cols>
  <sheetData>
    <row r="1" spans="1:19">
      <c r="A1" s="126" t="s">
        <v>284</v>
      </c>
      <c r="B1" s="172"/>
      <c r="C1" s="172"/>
      <c r="D1" s="172"/>
      <c r="E1" s="172"/>
      <c r="F1" s="172"/>
      <c r="G1" s="172"/>
      <c r="H1" s="172"/>
    </row>
    <row r="2" spans="1:19">
      <c r="A2" s="159" t="s">
        <v>291</v>
      </c>
      <c r="B2" s="159"/>
      <c r="C2" s="159"/>
      <c r="D2" s="176" t="s">
        <v>27</v>
      </c>
      <c r="E2" s="176"/>
      <c r="F2" s="176"/>
      <c r="G2" s="177" t="s">
        <v>28</v>
      </c>
      <c r="H2" s="178"/>
      <c r="I2" s="179"/>
      <c r="J2" s="177" t="s">
        <v>29</v>
      </c>
      <c r="K2" s="178"/>
      <c r="L2" s="179"/>
      <c r="M2" s="177" t="s">
        <v>30</v>
      </c>
      <c r="N2" s="178"/>
      <c r="O2" s="179"/>
      <c r="P2" s="177" t="s">
        <v>31</v>
      </c>
      <c r="Q2" s="178"/>
      <c r="R2" s="179"/>
      <c r="S2" s="95" t="s">
        <v>108</v>
      </c>
    </row>
    <row r="3" spans="1:19" ht="29">
      <c r="A3" s="63" t="s">
        <v>111</v>
      </c>
      <c r="B3" s="63" t="s">
        <v>172</v>
      </c>
      <c r="C3" s="63" t="s">
        <v>109</v>
      </c>
      <c r="D3" s="68" t="s">
        <v>100</v>
      </c>
      <c r="E3" s="68" t="s">
        <v>101</v>
      </c>
      <c r="F3" s="68" t="s">
        <v>110</v>
      </c>
      <c r="G3" s="68" t="s">
        <v>100</v>
      </c>
      <c r="H3" s="68" t="s">
        <v>101</v>
      </c>
      <c r="I3" s="68" t="s">
        <v>110</v>
      </c>
      <c r="J3" s="68" t="s">
        <v>100</v>
      </c>
      <c r="K3" s="68" t="s">
        <v>101</v>
      </c>
      <c r="L3" s="68" t="s">
        <v>110</v>
      </c>
      <c r="M3" s="68" t="s">
        <v>100</v>
      </c>
      <c r="N3" s="68" t="s">
        <v>101</v>
      </c>
      <c r="O3" s="68" t="s">
        <v>110</v>
      </c>
      <c r="P3" s="68" t="s">
        <v>100</v>
      </c>
      <c r="Q3" s="68" t="s">
        <v>101</v>
      </c>
      <c r="R3" s="68" t="s">
        <v>110</v>
      </c>
      <c r="S3" s="68"/>
    </row>
    <row r="4" spans="1:19">
      <c r="A4" s="66">
        <v>1</v>
      </c>
      <c r="B4" s="49" t="s">
        <v>147</v>
      </c>
      <c r="C4" s="76" t="s">
        <v>244</v>
      </c>
      <c r="D4" s="66">
        <v>1</v>
      </c>
      <c r="E4" s="76"/>
      <c r="F4" s="66">
        <f t="shared" ref="F4:F18" si="0">D4*E4</f>
        <v>0</v>
      </c>
      <c r="G4" s="66">
        <v>1</v>
      </c>
      <c r="H4" s="88"/>
      <c r="I4" s="66">
        <f t="shared" ref="I4:I18" si="1">G4*H4</f>
        <v>0</v>
      </c>
      <c r="J4" s="66">
        <v>1</v>
      </c>
      <c r="K4" s="88"/>
      <c r="L4" s="66">
        <f>J4*K4</f>
        <v>0</v>
      </c>
      <c r="M4" s="66">
        <v>1</v>
      </c>
      <c r="N4" s="88"/>
      <c r="O4" s="66">
        <f t="shared" ref="O4:O18" si="2">M4*N4</f>
        <v>0</v>
      </c>
      <c r="P4" s="66">
        <v>1</v>
      </c>
      <c r="Q4" s="88"/>
      <c r="R4" s="66">
        <f t="shared" ref="R4:R18" si="3">P4*Q4</f>
        <v>0</v>
      </c>
      <c r="S4" s="66">
        <f>SUM(F4,I4,L4,O4,R4)</f>
        <v>0</v>
      </c>
    </row>
    <row r="5" spans="1:19">
      <c r="A5" s="66">
        <v>2</v>
      </c>
      <c r="B5" s="49" t="s">
        <v>243</v>
      </c>
      <c r="C5" s="76" t="s">
        <v>277</v>
      </c>
      <c r="D5" s="66">
        <v>2</v>
      </c>
      <c r="E5" s="76"/>
      <c r="F5" s="66">
        <f t="shared" si="0"/>
        <v>0</v>
      </c>
      <c r="G5" s="66">
        <v>2</v>
      </c>
      <c r="H5" s="88"/>
      <c r="I5" s="66">
        <f t="shared" si="1"/>
        <v>0</v>
      </c>
      <c r="J5" s="66">
        <v>2</v>
      </c>
      <c r="K5" s="88"/>
      <c r="L5" s="66">
        <f t="shared" ref="L5:L18" si="4">J5*K5</f>
        <v>0</v>
      </c>
      <c r="M5" s="66">
        <v>2</v>
      </c>
      <c r="N5" s="88"/>
      <c r="O5" s="66">
        <f t="shared" si="2"/>
        <v>0</v>
      </c>
      <c r="P5" s="66">
        <v>2</v>
      </c>
      <c r="Q5" s="88"/>
      <c r="R5" s="66">
        <f t="shared" si="3"/>
        <v>0</v>
      </c>
      <c r="S5" s="66">
        <f t="shared" ref="S5:S18" si="5">SUM(F5,I5,L5,O5,R5)</f>
        <v>0</v>
      </c>
    </row>
    <row r="6" spans="1:19">
      <c r="A6" s="66">
        <v>3</v>
      </c>
      <c r="B6" s="49" t="s">
        <v>274</v>
      </c>
      <c r="C6" t="s">
        <v>275</v>
      </c>
      <c r="D6" s="100">
        <v>4</v>
      </c>
      <c r="E6" s="101"/>
      <c r="F6" s="66">
        <f t="shared" si="0"/>
        <v>0</v>
      </c>
      <c r="G6" s="66">
        <v>4</v>
      </c>
      <c r="H6" s="88"/>
      <c r="I6" s="66">
        <f t="shared" si="1"/>
        <v>0</v>
      </c>
      <c r="J6" s="66">
        <v>4</v>
      </c>
      <c r="K6" s="88"/>
      <c r="L6" s="66">
        <f t="shared" si="4"/>
        <v>0</v>
      </c>
      <c r="M6" s="66">
        <v>4</v>
      </c>
      <c r="N6" s="88"/>
      <c r="O6" s="66">
        <f t="shared" si="2"/>
        <v>0</v>
      </c>
      <c r="P6" s="66">
        <v>4</v>
      </c>
      <c r="Q6" s="88"/>
      <c r="R6" s="66">
        <f t="shared" si="3"/>
        <v>0</v>
      </c>
      <c r="S6" s="66">
        <f t="shared" si="5"/>
        <v>0</v>
      </c>
    </row>
    <row r="7" spans="1:19" ht="29">
      <c r="A7" s="66">
        <v>4</v>
      </c>
      <c r="B7" s="91" t="s">
        <v>225</v>
      </c>
      <c r="C7" s="92" t="s">
        <v>251</v>
      </c>
      <c r="D7" s="100">
        <v>242</v>
      </c>
      <c r="E7" s="101"/>
      <c r="F7" s="66">
        <f t="shared" si="0"/>
        <v>0</v>
      </c>
      <c r="G7" s="66">
        <v>242</v>
      </c>
      <c r="H7" s="88"/>
      <c r="I7" s="66">
        <f t="shared" si="1"/>
        <v>0</v>
      </c>
      <c r="J7" s="66">
        <v>242</v>
      </c>
      <c r="K7" s="88"/>
      <c r="L7" s="66">
        <f t="shared" si="4"/>
        <v>0</v>
      </c>
      <c r="M7" s="66">
        <v>242</v>
      </c>
      <c r="N7" s="88"/>
      <c r="O7" s="66">
        <f t="shared" si="2"/>
        <v>0</v>
      </c>
      <c r="P7" s="66">
        <v>242</v>
      </c>
      <c r="Q7" s="88"/>
      <c r="R7" s="66">
        <f t="shared" si="3"/>
        <v>0</v>
      </c>
      <c r="S7" s="66">
        <f t="shared" si="5"/>
        <v>0</v>
      </c>
    </row>
    <row r="8" spans="1:19">
      <c r="A8" s="66">
        <v>5</v>
      </c>
      <c r="B8" s="89" t="s">
        <v>226</v>
      </c>
      <c r="C8" s="89" t="s">
        <v>232</v>
      </c>
      <c r="D8" s="100">
        <v>11</v>
      </c>
      <c r="E8" s="101"/>
      <c r="F8" s="66">
        <f t="shared" si="0"/>
        <v>0</v>
      </c>
      <c r="G8" s="66">
        <v>11</v>
      </c>
      <c r="H8" s="88"/>
      <c r="I8" s="66">
        <f t="shared" si="1"/>
        <v>0</v>
      </c>
      <c r="J8" s="66">
        <v>11</v>
      </c>
      <c r="K8" s="88"/>
      <c r="L8" s="66">
        <f t="shared" si="4"/>
        <v>0</v>
      </c>
      <c r="M8" s="66">
        <v>11</v>
      </c>
      <c r="N8" s="88"/>
      <c r="O8" s="66">
        <f t="shared" si="2"/>
        <v>0</v>
      </c>
      <c r="P8" s="66">
        <v>11</v>
      </c>
      <c r="Q8" s="88"/>
      <c r="R8" s="66">
        <f t="shared" si="3"/>
        <v>0</v>
      </c>
      <c r="S8" s="66">
        <f t="shared" si="5"/>
        <v>0</v>
      </c>
    </row>
    <row r="9" spans="1:19">
      <c r="A9" s="66">
        <v>6</v>
      </c>
      <c r="B9" s="89" t="s">
        <v>252</v>
      </c>
      <c r="C9" s="89" t="s">
        <v>253</v>
      </c>
      <c r="D9" s="100">
        <v>1</v>
      </c>
      <c r="E9" s="101"/>
      <c r="F9" s="66">
        <f t="shared" si="0"/>
        <v>0</v>
      </c>
      <c r="G9" s="66">
        <v>1</v>
      </c>
      <c r="H9" s="88"/>
      <c r="I9" s="66">
        <f t="shared" si="1"/>
        <v>0</v>
      </c>
      <c r="J9" s="66">
        <v>1</v>
      </c>
      <c r="K9" s="88"/>
      <c r="L9" s="66">
        <f t="shared" si="4"/>
        <v>0</v>
      </c>
      <c r="M9" s="66">
        <v>1</v>
      </c>
      <c r="N9" s="88"/>
      <c r="O9" s="66">
        <f t="shared" si="2"/>
        <v>0</v>
      </c>
      <c r="P9" s="66">
        <v>1</v>
      </c>
      <c r="Q9" s="88"/>
      <c r="R9" s="66">
        <f t="shared" si="3"/>
        <v>0</v>
      </c>
      <c r="S9" s="66">
        <f t="shared" si="5"/>
        <v>0</v>
      </c>
    </row>
    <row r="10" spans="1:19">
      <c r="A10" s="66">
        <v>7</v>
      </c>
      <c r="B10" s="49" t="s">
        <v>237</v>
      </c>
      <c r="C10" s="89" t="s">
        <v>255</v>
      </c>
      <c r="D10" s="100">
        <v>10</v>
      </c>
      <c r="E10" s="101"/>
      <c r="F10" s="66">
        <f t="shared" si="0"/>
        <v>0</v>
      </c>
      <c r="G10" s="66">
        <v>10</v>
      </c>
      <c r="H10" s="88"/>
      <c r="I10" s="66">
        <f t="shared" si="1"/>
        <v>0</v>
      </c>
      <c r="J10" s="66">
        <v>10</v>
      </c>
      <c r="K10" s="88"/>
      <c r="L10" s="66">
        <f t="shared" si="4"/>
        <v>0</v>
      </c>
      <c r="M10" s="66">
        <v>10</v>
      </c>
      <c r="N10" s="88"/>
      <c r="O10" s="66">
        <f t="shared" si="2"/>
        <v>0</v>
      </c>
      <c r="P10" s="66">
        <v>10</v>
      </c>
      <c r="Q10" s="88"/>
      <c r="R10" s="66">
        <f t="shared" si="3"/>
        <v>0</v>
      </c>
      <c r="S10" s="66">
        <f t="shared" si="5"/>
        <v>0</v>
      </c>
    </row>
    <row r="11" spans="1:19">
      <c r="A11" s="66">
        <v>8</v>
      </c>
      <c r="B11" s="49" t="s">
        <v>237</v>
      </c>
      <c r="C11" s="89" t="s">
        <v>256</v>
      </c>
      <c r="D11" s="100">
        <v>9</v>
      </c>
      <c r="E11" s="101"/>
      <c r="F11" s="66">
        <f t="shared" si="0"/>
        <v>0</v>
      </c>
      <c r="G11" s="66">
        <v>9</v>
      </c>
      <c r="H11" s="88"/>
      <c r="I11" s="66">
        <f t="shared" si="1"/>
        <v>0</v>
      </c>
      <c r="J11" s="66">
        <v>9</v>
      </c>
      <c r="K11" s="88"/>
      <c r="L11" s="66">
        <f t="shared" si="4"/>
        <v>0</v>
      </c>
      <c r="M11" s="66">
        <v>9</v>
      </c>
      <c r="N11" s="88"/>
      <c r="O11" s="66">
        <f t="shared" si="2"/>
        <v>0</v>
      </c>
      <c r="P11" s="66">
        <v>9</v>
      </c>
      <c r="Q11" s="88"/>
      <c r="R11" s="66">
        <f t="shared" si="3"/>
        <v>0</v>
      </c>
      <c r="S11" s="66">
        <f t="shared" si="5"/>
        <v>0</v>
      </c>
    </row>
    <row r="12" spans="1:19">
      <c r="A12" s="66">
        <v>9</v>
      </c>
      <c r="B12" s="49" t="s">
        <v>237</v>
      </c>
      <c r="C12" s="89" t="s">
        <v>260</v>
      </c>
      <c r="D12" s="100">
        <v>1</v>
      </c>
      <c r="E12" s="101"/>
      <c r="F12" s="66">
        <f t="shared" si="0"/>
        <v>0</v>
      </c>
      <c r="G12" s="66">
        <v>1</v>
      </c>
      <c r="H12" s="88"/>
      <c r="I12" s="66">
        <f t="shared" si="1"/>
        <v>0</v>
      </c>
      <c r="J12" s="66">
        <v>1</v>
      </c>
      <c r="K12" s="88"/>
      <c r="L12" s="66">
        <f t="shared" si="4"/>
        <v>0</v>
      </c>
      <c r="M12" s="66">
        <v>1</v>
      </c>
      <c r="N12" s="88"/>
      <c r="O12" s="66">
        <f t="shared" si="2"/>
        <v>0</v>
      </c>
      <c r="P12" s="66">
        <v>1</v>
      </c>
      <c r="Q12" s="88"/>
      <c r="R12" s="66">
        <f t="shared" si="3"/>
        <v>0</v>
      </c>
      <c r="S12" s="66">
        <f t="shared" si="5"/>
        <v>0</v>
      </c>
    </row>
    <row r="13" spans="1:19">
      <c r="A13" s="66">
        <v>10</v>
      </c>
      <c r="B13" s="49" t="s">
        <v>237</v>
      </c>
      <c r="C13" s="89" t="s">
        <v>261</v>
      </c>
      <c r="D13" s="100">
        <v>1</v>
      </c>
      <c r="E13" s="101"/>
      <c r="F13" s="66">
        <f t="shared" si="0"/>
        <v>0</v>
      </c>
      <c r="G13" s="66">
        <v>1</v>
      </c>
      <c r="H13" s="88"/>
      <c r="I13" s="66">
        <f t="shared" si="1"/>
        <v>0</v>
      </c>
      <c r="J13" s="66">
        <v>1</v>
      </c>
      <c r="K13" s="88"/>
      <c r="L13" s="66">
        <f t="shared" si="4"/>
        <v>0</v>
      </c>
      <c r="M13" s="66">
        <v>1</v>
      </c>
      <c r="N13" s="88"/>
      <c r="O13" s="66">
        <f t="shared" si="2"/>
        <v>0</v>
      </c>
      <c r="P13" s="66">
        <v>1</v>
      </c>
      <c r="Q13" s="88"/>
      <c r="R13" s="66">
        <f t="shared" si="3"/>
        <v>0</v>
      </c>
      <c r="S13" s="66">
        <f t="shared" si="5"/>
        <v>0</v>
      </c>
    </row>
    <row r="14" spans="1:19">
      <c r="A14" s="66">
        <v>11</v>
      </c>
      <c r="B14" s="49" t="s">
        <v>237</v>
      </c>
      <c r="C14" s="89" t="s">
        <v>262</v>
      </c>
      <c r="D14" s="100">
        <v>1</v>
      </c>
      <c r="E14" s="101"/>
      <c r="F14" s="66">
        <f t="shared" si="0"/>
        <v>0</v>
      </c>
      <c r="G14" s="66">
        <v>1</v>
      </c>
      <c r="H14" s="88"/>
      <c r="I14" s="66">
        <f t="shared" si="1"/>
        <v>0</v>
      </c>
      <c r="J14" s="66">
        <v>1</v>
      </c>
      <c r="K14" s="88"/>
      <c r="L14" s="66">
        <f t="shared" si="4"/>
        <v>0</v>
      </c>
      <c r="M14" s="66">
        <v>1</v>
      </c>
      <c r="N14" s="88"/>
      <c r="O14" s="66">
        <f t="shared" si="2"/>
        <v>0</v>
      </c>
      <c r="P14" s="66">
        <v>1</v>
      </c>
      <c r="Q14" s="88"/>
      <c r="R14" s="66">
        <f t="shared" si="3"/>
        <v>0</v>
      </c>
      <c r="S14" s="66">
        <f t="shared" si="5"/>
        <v>0</v>
      </c>
    </row>
    <row r="15" spans="1:19">
      <c r="A15" s="66">
        <v>12</v>
      </c>
      <c r="B15" s="49" t="s">
        <v>237</v>
      </c>
      <c r="C15" s="89" t="s">
        <v>278</v>
      </c>
      <c r="D15" s="100">
        <v>1</v>
      </c>
      <c r="E15" s="101"/>
      <c r="F15" s="66">
        <f t="shared" si="0"/>
        <v>0</v>
      </c>
      <c r="G15" s="66">
        <v>1</v>
      </c>
      <c r="H15" s="88"/>
      <c r="I15" s="66">
        <f t="shared" si="1"/>
        <v>0</v>
      </c>
      <c r="J15" s="66">
        <v>1</v>
      </c>
      <c r="K15" s="88"/>
      <c r="L15" s="66">
        <f t="shared" si="4"/>
        <v>0</v>
      </c>
      <c r="M15" s="66">
        <v>1</v>
      </c>
      <c r="N15" s="88"/>
      <c r="O15" s="66">
        <f t="shared" si="2"/>
        <v>0</v>
      </c>
      <c r="P15" s="66">
        <v>1</v>
      </c>
      <c r="Q15" s="88"/>
      <c r="R15" s="66">
        <f t="shared" si="3"/>
        <v>0</v>
      </c>
      <c r="S15" s="66">
        <f t="shared" si="5"/>
        <v>0</v>
      </c>
    </row>
    <row r="16" spans="1:19">
      <c r="A16" s="66">
        <v>13</v>
      </c>
      <c r="B16" s="90" t="s">
        <v>237</v>
      </c>
      <c r="C16" s="89" t="s">
        <v>263</v>
      </c>
      <c r="D16" s="100">
        <v>1</v>
      </c>
      <c r="E16" s="101"/>
      <c r="F16" s="66">
        <f t="shared" si="0"/>
        <v>0</v>
      </c>
      <c r="G16" s="66">
        <v>1</v>
      </c>
      <c r="H16" s="88"/>
      <c r="I16" s="66">
        <f t="shared" si="1"/>
        <v>0</v>
      </c>
      <c r="J16" s="66">
        <v>1</v>
      </c>
      <c r="K16" s="88"/>
      <c r="L16" s="66">
        <f t="shared" si="4"/>
        <v>0</v>
      </c>
      <c r="M16" s="66">
        <v>1</v>
      </c>
      <c r="N16" s="88"/>
      <c r="O16" s="66">
        <f t="shared" si="2"/>
        <v>0</v>
      </c>
      <c r="P16" s="66">
        <v>1</v>
      </c>
      <c r="Q16" s="88"/>
      <c r="R16" s="66">
        <f t="shared" si="3"/>
        <v>0</v>
      </c>
      <c r="S16" s="66">
        <f t="shared" si="5"/>
        <v>0</v>
      </c>
    </row>
    <row r="17" spans="1:19">
      <c r="A17" s="66">
        <v>14</v>
      </c>
      <c r="B17" s="90" t="s">
        <v>264</v>
      </c>
      <c r="C17" s="89" t="s">
        <v>265</v>
      </c>
      <c r="D17" s="100">
        <v>144</v>
      </c>
      <c r="E17" s="101"/>
      <c r="F17" s="66">
        <f t="shared" si="0"/>
        <v>0</v>
      </c>
      <c r="G17" s="66">
        <v>144</v>
      </c>
      <c r="H17" s="88"/>
      <c r="I17" s="66">
        <f t="shared" si="1"/>
        <v>0</v>
      </c>
      <c r="J17" s="66">
        <v>144</v>
      </c>
      <c r="K17" s="88"/>
      <c r="L17" s="66">
        <f t="shared" si="4"/>
        <v>0</v>
      </c>
      <c r="M17" s="66">
        <v>144</v>
      </c>
      <c r="N17" s="88"/>
      <c r="O17" s="66">
        <f t="shared" si="2"/>
        <v>0</v>
      </c>
      <c r="P17" s="66">
        <v>144</v>
      </c>
      <c r="Q17" s="88"/>
      <c r="R17" s="66">
        <f t="shared" si="3"/>
        <v>0</v>
      </c>
      <c r="S17" s="66">
        <f t="shared" si="5"/>
        <v>0</v>
      </c>
    </row>
    <row r="18" spans="1:19">
      <c r="A18" s="66">
        <v>15</v>
      </c>
      <c r="B18" s="102" t="s">
        <v>135</v>
      </c>
      <c r="C18" s="101"/>
      <c r="D18" s="100"/>
      <c r="E18" s="101"/>
      <c r="F18" s="66">
        <f t="shared" si="0"/>
        <v>0</v>
      </c>
      <c r="G18" s="76"/>
      <c r="H18" s="76"/>
      <c r="I18" s="66">
        <f t="shared" si="1"/>
        <v>0</v>
      </c>
      <c r="J18" s="76"/>
      <c r="K18" s="76"/>
      <c r="L18" s="66">
        <f t="shared" si="4"/>
        <v>0</v>
      </c>
      <c r="M18" s="76"/>
      <c r="N18" s="76"/>
      <c r="O18" s="66">
        <f t="shared" si="2"/>
        <v>0</v>
      </c>
      <c r="P18" s="76"/>
      <c r="Q18" s="76"/>
      <c r="R18" s="66">
        <f t="shared" si="3"/>
        <v>0</v>
      </c>
      <c r="S18" s="66">
        <f t="shared" si="5"/>
        <v>0</v>
      </c>
    </row>
    <row r="19" spans="1:19">
      <c r="A19" s="180" t="s">
        <v>108</v>
      </c>
      <c r="B19" s="180"/>
      <c r="C19" s="180"/>
      <c r="D19" s="180"/>
      <c r="E19" s="180"/>
      <c r="F19" s="180"/>
      <c r="G19" s="180"/>
      <c r="H19" s="180"/>
      <c r="I19" s="180"/>
      <c r="J19" s="180"/>
      <c r="K19" s="180"/>
      <c r="L19" s="180"/>
      <c r="M19" s="180"/>
      <c r="N19" s="180"/>
      <c r="O19" s="180"/>
      <c r="P19" s="180"/>
      <c r="Q19" s="180"/>
      <c r="R19" s="180"/>
      <c r="S19" s="94">
        <f>SUM(S4:S18)</f>
        <v>0</v>
      </c>
    </row>
    <row r="20" spans="1:19">
      <c r="A20" s="103"/>
      <c r="B20" s="103"/>
      <c r="C20" s="104"/>
      <c r="D20" s="104"/>
      <c r="E20" s="104"/>
    </row>
    <row r="21" spans="1:19" ht="14.5" customHeight="1">
      <c r="A21" s="160" t="s">
        <v>292</v>
      </c>
      <c r="B21" s="160"/>
      <c r="C21" s="160"/>
      <c r="D21" s="170" t="s">
        <v>27</v>
      </c>
      <c r="E21" s="170"/>
      <c r="F21" s="170"/>
      <c r="G21" s="170" t="s">
        <v>28</v>
      </c>
      <c r="H21" s="170"/>
      <c r="I21" s="170"/>
      <c r="J21" s="170" t="s">
        <v>29</v>
      </c>
      <c r="K21" s="170"/>
      <c r="L21" s="170"/>
      <c r="M21" s="170" t="s">
        <v>30</v>
      </c>
      <c r="N21" s="170"/>
      <c r="O21" s="170"/>
      <c r="P21" s="170" t="s">
        <v>31</v>
      </c>
      <c r="Q21" s="170"/>
      <c r="R21" s="170"/>
      <c r="S21" s="70" t="s">
        <v>108</v>
      </c>
    </row>
    <row r="22" spans="1:19" ht="29">
      <c r="A22" s="63" t="s">
        <v>111</v>
      </c>
      <c r="B22" s="63" t="s">
        <v>125</v>
      </c>
      <c r="C22" s="68" t="s">
        <v>34</v>
      </c>
      <c r="D22" s="68" t="s">
        <v>100</v>
      </c>
      <c r="E22" s="68" t="s">
        <v>101</v>
      </c>
      <c r="F22" s="68" t="s">
        <v>110</v>
      </c>
      <c r="G22" s="68" t="s">
        <v>100</v>
      </c>
      <c r="H22" s="68" t="s">
        <v>101</v>
      </c>
      <c r="I22" s="68" t="s">
        <v>110</v>
      </c>
      <c r="J22" s="68" t="s">
        <v>100</v>
      </c>
      <c r="K22" s="68" t="s">
        <v>101</v>
      </c>
      <c r="L22" s="68" t="s">
        <v>110</v>
      </c>
      <c r="M22" s="68" t="s">
        <v>100</v>
      </c>
      <c r="N22" s="68" t="s">
        <v>101</v>
      </c>
      <c r="O22" s="68" t="s">
        <v>110</v>
      </c>
      <c r="P22" s="68" t="s">
        <v>100</v>
      </c>
      <c r="Q22" s="68" t="s">
        <v>101</v>
      </c>
      <c r="R22" s="68" t="s">
        <v>110</v>
      </c>
      <c r="S22" s="68"/>
    </row>
    <row r="23" spans="1:19" ht="43.5">
      <c r="A23" s="66">
        <v>1</v>
      </c>
      <c r="B23" s="105" t="s">
        <v>222</v>
      </c>
      <c r="C23" s="105" t="s">
        <v>245</v>
      </c>
      <c r="D23" s="106">
        <v>20</v>
      </c>
      <c r="E23" s="88"/>
      <c r="F23" s="66">
        <f t="shared" ref="F23:F26" si="6">D23*E23</f>
        <v>0</v>
      </c>
      <c r="G23" s="66">
        <v>20</v>
      </c>
      <c r="H23" s="88"/>
      <c r="I23" s="66">
        <f t="shared" ref="I23:I26" si="7">G23*H23</f>
        <v>0</v>
      </c>
      <c r="J23" s="66">
        <v>20</v>
      </c>
      <c r="K23" s="88"/>
      <c r="L23" s="66">
        <f>J23*K23</f>
        <v>0</v>
      </c>
      <c r="M23" s="66">
        <v>20</v>
      </c>
      <c r="N23" s="88"/>
      <c r="O23" s="66">
        <f t="shared" ref="O23:O26" si="8">M23*N23</f>
        <v>0</v>
      </c>
      <c r="P23" s="66">
        <v>20</v>
      </c>
      <c r="Q23" s="88"/>
      <c r="R23" s="66">
        <f t="shared" ref="R23:R26" si="9">P23*Q23</f>
        <v>0</v>
      </c>
      <c r="S23" s="66">
        <f>SUM(F23,I23,L23,O23,R23)</f>
        <v>0</v>
      </c>
    </row>
    <row r="24" spans="1:19">
      <c r="A24" s="66">
        <v>2</v>
      </c>
      <c r="B24" s="105" t="s">
        <v>246</v>
      </c>
      <c r="C24" s="105" t="s">
        <v>247</v>
      </c>
      <c r="D24" s="106">
        <v>8</v>
      </c>
      <c r="E24" s="88"/>
      <c r="F24" s="66">
        <f t="shared" si="6"/>
        <v>0</v>
      </c>
      <c r="G24" s="66">
        <v>8</v>
      </c>
      <c r="H24" s="88"/>
      <c r="I24" s="66">
        <f t="shared" si="7"/>
        <v>0</v>
      </c>
      <c r="J24" s="66">
        <v>8</v>
      </c>
      <c r="K24" s="88"/>
      <c r="L24" s="66">
        <f t="shared" ref="L24:L26" si="10">J24*K24</f>
        <v>0</v>
      </c>
      <c r="M24" s="66">
        <v>8</v>
      </c>
      <c r="N24" s="88"/>
      <c r="O24" s="66">
        <f t="shared" si="8"/>
        <v>0</v>
      </c>
      <c r="P24" s="66">
        <v>8</v>
      </c>
      <c r="Q24" s="88"/>
      <c r="R24" s="66">
        <f t="shared" si="9"/>
        <v>0</v>
      </c>
      <c r="S24" s="66">
        <f t="shared" ref="S24:S25" si="11">SUM(F24,I24,L24,O24,R24)</f>
        <v>0</v>
      </c>
    </row>
    <row r="25" spans="1:19" ht="29">
      <c r="A25" s="66">
        <v>3</v>
      </c>
      <c r="B25" s="107" t="s">
        <v>266</v>
      </c>
      <c r="C25" s="105" t="s">
        <v>267</v>
      </c>
      <c r="D25" s="108"/>
      <c r="E25" s="109"/>
      <c r="F25" s="98"/>
      <c r="G25" s="66">
        <v>500</v>
      </c>
      <c r="H25" s="88"/>
      <c r="I25" s="66">
        <f t="shared" si="7"/>
        <v>0</v>
      </c>
      <c r="J25" s="66">
        <v>500</v>
      </c>
      <c r="K25" s="88"/>
      <c r="L25" s="66">
        <f t="shared" si="10"/>
        <v>0</v>
      </c>
      <c r="M25" s="66">
        <v>500</v>
      </c>
      <c r="N25" s="88"/>
      <c r="O25" s="66">
        <f t="shared" si="8"/>
        <v>0</v>
      </c>
      <c r="P25" s="66">
        <v>500</v>
      </c>
      <c r="Q25" s="88"/>
      <c r="R25" s="66">
        <f t="shared" si="9"/>
        <v>0</v>
      </c>
      <c r="S25" s="66">
        <f t="shared" si="11"/>
        <v>0</v>
      </c>
    </row>
    <row r="26" spans="1:19" ht="17.149999999999999" customHeight="1">
      <c r="A26" s="66">
        <v>4</v>
      </c>
      <c r="B26" s="76" t="s">
        <v>134</v>
      </c>
      <c r="C26" s="76"/>
      <c r="D26" s="106"/>
      <c r="E26" s="88"/>
      <c r="F26" s="66">
        <f t="shared" si="6"/>
        <v>0</v>
      </c>
      <c r="G26" s="88"/>
      <c r="H26" s="88"/>
      <c r="I26" s="66">
        <f t="shared" si="7"/>
        <v>0</v>
      </c>
      <c r="J26" s="88"/>
      <c r="K26" s="88"/>
      <c r="L26" s="66">
        <f t="shared" si="10"/>
        <v>0</v>
      </c>
      <c r="M26" s="88"/>
      <c r="N26" s="88"/>
      <c r="O26" s="66">
        <f t="shared" si="8"/>
        <v>0</v>
      </c>
      <c r="P26" s="88"/>
      <c r="Q26" s="88"/>
      <c r="R26" s="66">
        <f t="shared" si="9"/>
        <v>0</v>
      </c>
      <c r="S26" s="66">
        <f>SUM(F26,I26,L26,O26,R26)</f>
        <v>0</v>
      </c>
    </row>
    <row r="27" spans="1:19" ht="17.149999999999999" customHeight="1">
      <c r="A27" s="152" t="s">
        <v>108</v>
      </c>
      <c r="B27" s="152"/>
      <c r="C27" s="152"/>
      <c r="D27" s="152"/>
      <c r="E27" s="152"/>
      <c r="F27" s="152"/>
      <c r="G27" s="152"/>
      <c r="H27" s="152"/>
      <c r="I27" s="152"/>
      <c r="J27" s="152"/>
      <c r="K27" s="152"/>
      <c r="L27" s="152"/>
      <c r="M27" s="152"/>
      <c r="N27" s="152"/>
      <c r="O27" s="152"/>
      <c r="P27" s="152"/>
      <c r="Q27" s="152"/>
      <c r="R27" s="152"/>
      <c r="S27" s="94">
        <f>SUM(S23:S26)</f>
        <v>0</v>
      </c>
    </row>
    <row r="28" spans="1:19" ht="29.15" customHeight="1">
      <c r="A28" s="110"/>
      <c r="B28" s="111"/>
      <c r="C28" s="110"/>
    </row>
    <row r="30" spans="1:19">
      <c r="A30" s="164" t="s">
        <v>114</v>
      </c>
      <c r="B30" s="165"/>
      <c r="C30" s="165"/>
      <c r="D30" s="166"/>
    </row>
    <row r="31" spans="1:19">
      <c r="A31" s="161" t="s">
        <v>248</v>
      </c>
      <c r="B31" s="162"/>
      <c r="C31" s="162"/>
      <c r="D31" s="163"/>
    </row>
  </sheetData>
  <mergeCells count="17">
    <mergeCell ref="A27:R27"/>
    <mergeCell ref="A30:D30"/>
    <mergeCell ref="A31:D31"/>
    <mergeCell ref="P2:R2"/>
    <mergeCell ref="A19:R19"/>
    <mergeCell ref="A21:C21"/>
    <mergeCell ref="D21:F21"/>
    <mergeCell ref="G21:I21"/>
    <mergeCell ref="J21:L21"/>
    <mergeCell ref="M21:O21"/>
    <mergeCell ref="P21:R21"/>
    <mergeCell ref="M2:O2"/>
    <mergeCell ref="A1:H1"/>
    <mergeCell ref="A2:C2"/>
    <mergeCell ref="D2:F2"/>
    <mergeCell ref="G2:I2"/>
    <mergeCell ref="J2:L2"/>
  </mergeCells>
  <pageMargins left="0.7" right="0.7" top="0.75" bottom="0.75" header="0.3" footer="0.3"/>
  <pageSetup paperSize="9" scale="44" orientation="portrait"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F42"/>
  <sheetViews>
    <sheetView zoomScale="90" zoomScaleNormal="90" workbookViewId="0">
      <selection activeCell="F19" sqref="F19"/>
    </sheetView>
  </sheetViews>
  <sheetFormatPr defaultColWidth="9.1796875" defaultRowHeight="14.5"/>
  <cols>
    <col min="2" max="2" width="35.81640625" bestFit="1" customWidth="1"/>
    <col min="3" max="3" width="34.54296875" bestFit="1" customWidth="1"/>
    <col min="5" max="5" width="9.7265625" customWidth="1"/>
    <col min="6" max="6" width="21.81640625" customWidth="1"/>
  </cols>
  <sheetData>
    <row r="1" spans="1:6">
      <c r="A1" s="171" t="s">
        <v>286</v>
      </c>
      <c r="B1" s="181"/>
      <c r="C1" s="181"/>
      <c r="D1" s="181"/>
      <c r="E1" s="181"/>
      <c r="F1" s="181"/>
    </row>
    <row r="2" spans="1:6">
      <c r="A2" s="182" t="s">
        <v>181</v>
      </c>
      <c r="B2" s="182"/>
      <c r="C2" s="182"/>
      <c r="D2" s="182"/>
      <c r="E2" s="182"/>
      <c r="F2" s="182"/>
    </row>
    <row r="3" spans="1:6">
      <c r="A3" s="71" t="s">
        <v>111</v>
      </c>
      <c r="B3" s="72" t="s">
        <v>33</v>
      </c>
      <c r="C3" s="72" t="s">
        <v>109</v>
      </c>
      <c r="D3" s="73" t="s">
        <v>100</v>
      </c>
      <c r="E3" s="74" t="s">
        <v>101</v>
      </c>
      <c r="F3" s="71" t="s">
        <v>108</v>
      </c>
    </row>
    <row r="4" spans="1:6">
      <c r="A4" s="66">
        <v>1</v>
      </c>
      <c r="B4" s="75" t="s">
        <v>182</v>
      </c>
      <c r="C4" s="76" t="s">
        <v>183</v>
      </c>
      <c r="D4" s="77">
        <v>7</v>
      </c>
      <c r="E4" s="77"/>
      <c r="F4" s="78">
        <f>D4*E4</f>
        <v>0</v>
      </c>
    </row>
    <row r="5" spans="1:6">
      <c r="A5" s="66">
        <v>2</v>
      </c>
      <c r="B5" s="76" t="s">
        <v>184</v>
      </c>
      <c r="C5" s="76" t="s">
        <v>185</v>
      </c>
      <c r="D5" s="79">
        <v>4</v>
      </c>
      <c r="E5" s="77"/>
      <c r="F5" s="78">
        <f t="shared" ref="F5:F38" si="0">D5*E5</f>
        <v>0</v>
      </c>
    </row>
    <row r="6" spans="1:6">
      <c r="A6" s="66">
        <v>3</v>
      </c>
      <c r="B6" s="76" t="s">
        <v>186</v>
      </c>
      <c r="C6" s="76" t="s">
        <v>187</v>
      </c>
      <c r="D6" s="80">
        <v>5</v>
      </c>
      <c r="E6" s="77"/>
      <c r="F6" s="78">
        <f t="shared" si="0"/>
        <v>0</v>
      </c>
    </row>
    <row r="7" spans="1:6">
      <c r="A7" s="66">
        <v>4</v>
      </c>
      <c r="B7" s="76" t="s">
        <v>188</v>
      </c>
      <c r="C7" s="76" t="s">
        <v>189</v>
      </c>
      <c r="D7" s="77">
        <v>2</v>
      </c>
      <c r="E7" s="77"/>
      <c r="F7" s="78">
        <f t="shared" si="0"/>
        <v>0</v>
      </c>
    </row>
    <row r="8" spans="1:6">
      <c r="A8" s="66">
        <v>5</v>
      </c>
      <c r="B8" s="75" t="s">
        <v>190</v>
      </c>
      <c r="C8" s="76" t="s">
        <v>191</v>
      </c>
      <c r="D8" s="77">
        <v>2</v>
      </c>
      <c r="E8" s="77"/>
      <c r="F8" s="78">
        <f t="shared" si="0"/>
        <v>0</v>
      </c>
    </row>
    <row r="9" spans="1:6">
      <c r="A9" s="66">
        <v>6</v>
      </c>
      <c r="B9" s="76" t="s">
        <v>10</v>
      </c>
      <c r="C9" s="76" t="s">
        <v>192</v>
      </c>
      <c r="D9" s="77">
        <v>1</v>
      </c>
      <c r="E9" s="77"/>
      <c r="F9" s="78">
        <f t="shared" si="0"/>
        <v>0</v>
      </c>
    </row>
    <row r="10" spans="1:6">
      <c r="A10" s="66">
        <v>7</v>
      </c>
      <c r="B10" s="76" t="s">
        <v>193</v>
      </c>
      <c r="C10" s="76" t="s">
        <v>194</v>
      </c>
      <c r="D10" s="77">
        <v>2</v>
      </c>
      <c r="E10" s="77"/>
      <c r="F10" s="78">
        <f t="shared" si="0"/>
        <v>0</v>
      </c>
    </row>
    <row r="11" spans="1:6">
      <c r="A11" s="66">
        <v>8</v>
      </c>
      <c r="B11" s="76" t="s">
        <v>152</v>
      </c>
      <c r="C11" s="76" t="s">
        <v>195</v>
      </c>
      <c r="D11" s="77">
        <v>8</v>
      </c>
      <c r="E11" s="77"/>
      <c r="F11" s="78">
        <f t="shared" si="0"/>
        <v>0</v>
      </c>
    </row>
    <row r="12" spans="1:6">
      <c r="A12" s="66">
        <v>9</v>
      </c>
      <c r="B12" s="76" t="s">
        <v>196</v>
      </c>
      <c r="C12" s="76" t="s">
        <v>197</v>
      </c>
      <c r="D12" s="77">
        <v>4</v>
      </c>
      <c r="E12" s="77"/>
      <c r="F12" s="78">
        <f t="shared" si="0"/>
        <v>0</v>
      </c>
    </row>
    <row r="13" spans="1:6">
      <c r="A13" s="66">
        <v>10</v>
      </c>
      <c r="B13" s="76" t="s">
        <v>198</v>
      </c>
      <c r="C13" s="76" t="s">
        <v>199</v>
      </c>
      <c r="D13" s="77">
        <v>4</v>
      </c>
      <c r="E13" s="77"/>
      <c r="F13" s="78">
        <f t="shared" si="0"/>
        <v>0</v>
      </c>
    </row>
    <row r="14" spans="1:6">
      <c r="A14" s="66">
        <v>11</v>
      </c>
      <c r="B14" s="76" t="s">
        <v>200</v>
      </c>
      <c r="C14" s="76" t="s">
        <v>201</v>
      </c>
      <c r="D14" s="77">
        <v>4</v>
      </c>
      <c r="E14" s="77"/>
      <c r="F14" s="78">
        <f t="shared" si="0"/>
        <v>0</v>
      </c>
    </row>
    <row r="15" spans="1:6">
      <c r="A15" s="66">
        <v>12</v>
      </c>
      <c r="B15" s="76" t="s">
        <v>202</v>
      </c>
      <c r="C15" s="76" t="s">
        <v>203</v>
      </c>
      <c r="D15" s="77">
        <v>4</v>
      </c>
      <c r="E15" s="77"/>
      <c r="F15" s="78">
        <f t="shared" si="0"/>
        <v>0</v>
      </c>
    </row>
    <row r="16" spans="1:6">
      <c r="A16" s="66">
        <v>13</v>
      </c>
      <c r="B16" s="76" t="s">
        <v>204</v>
      </c>
      <c r="C16" s="76" t="s">
        <v>205</v>
      </c>
      <c r="D16" s="77">
        <v>1</v>
      </c>
      <c r="E16" s="77"/>
      <c r="F16" s="78">
        <f t="shared" si="0"/>
        <v>0</v>
      </c>
    </row>
    <row r="17" spans="1:6">
      <c r="A17" s="66">
        <v>14</v>
      </c>
      <c r="B17" s="76" t="s">
        <v>206</v>
      </c>
      <c r="C17" s="76" t="s">
        <v>207</v>
      </c>
      <c r="D17" s="77">
        <v>2</v>
      </c>
      <c r="E17" s="77"/>
      <c r="F17" s="78">
        <f t="shared" si="0"/>
        <v>0</v>
      </c>
    </row>
    <row r="18" spans="1:6">
      <c r="A18" s="66">
        <v>15</v>
      </c>
      <c r="B18" s="76" t="s">
        <v>206</v>
      </c>
      <c r="C18" s="76" t="s">
        <v>208</v>
      </c>
      <c r="D18" s="77">
        <v>68</v>
      </c>
      <c r="E18" s="77"/>
      <c r="F18" s="78">
        <f t="shared" si="0"/>
        <v>0</v>
      </c>
    </row>
    <row r="19" spans="1:6">
      <c r="A19" s="66">
        <v>16</v>
      </c>
      <c r="B19" s="76" t="s">
        <v>206</v>
      </c>
      <c r="C19" s="76" t="s">
        <v>209</v>
      </c>
      <c r="D19" s="77">
        <v>4</v>
      </c>
      <c r="E19" s="77"/>
      <c r="F19" s="78">
        <f t="shared" si="0"/>
        <v>0</v>
      </c>
    </row>
    <row r="20" spans="1:6">
      <c r="A20" s="66">
        <v>17</v>
      </c>
      <c r="B20" s="76" t="s">
        <v>159</v>
      </c>
      <c r="C20" s="76" t="s">
        <v>210</v>
      </c>
      <c r="D20" s="77">
        <v>4</v>
      </c>
      <c r="E20" s="77"/>
      <c r="F20" s="78">
        <f t="shared" si="0"/>
        <v>0</v>
      </c>
    </row>
    <row r="21" spans="1:6">
      <c r="A21" s="66">
        <v>18</v>
      </c>
      <c r="B21" s="76" t="s">
        <v>144</v>
      </c>
      <c r="C21" s="76" t="s">
        <v>211</v>
      </c>
      <c r="D21" s="77">
        <v>4</v>
      </c>
      <c r="E21" s="77"/>
      <c r="F21" s="78">
        <f t="shared" si="0"/>
        <v>0</v>
      </c>
    </row>
    <row r="22" spans="1:6">
      <c r="A22" s="66">
        <v>19</v>
      </c>
      <c r="B22" s="76" t="s">
        <v>212</v>
      </c>
      <c r="C22" s="76" t="s">
        <v>213</v>
      </c>
      <c r="D22" s="77">
        <v>12</v>
      </c>
      <c r="E22" s="77"/>
      <c r="F22" s="78">
        <f t="shared" si="0"/>
        <v>0</v>
      </c>
    </row>
    <row r="23" spans="1:6">
      <c r="A23" s="66">
        <v>20</v>
      </c>
      <c r="B23" s="76" t="s">
        <v>160</v>
      </c>
      <c r="C23" s="76" t="s">
        <v>214</v>
      </c>
      <c r="D23" s="77">
        <v>73</v>
      </c>
      <c r="E23" s="77"/>
      <c r="F23" s="78">
        <f t="shared" si="0"/>
        <v>0</v>
      </c>
    </row>
    <row r="24" spans="1:6">
      <c r="A24" s="66">
        <v>21</v>
      </c>
      <c r="B24" s="76" t="s">
        <v>268</v>
      </c>
      <c r="C24" s="76" t="s">
        <v>214</v>
      </c>
      <c r="D24" s="77">
        <v>5</v>
      </c>
      <c r="E24" s="77"/>
      <c r="F24" s="78">
        <f t="shared" si="0"/>
        <v>0</v>
      </c>
    </row>
    <row r="25" spans="1:6" ht="29">
      <c r="A25" s="66">
        <v>22</v>
      </c>
      <c r="B25" s="88" t="s">
        <v>225</v>
      </c>
      <c r="C25" s="2" t="s">
        <v>231</v>
      </c>
      <c r="D25" s="93">
        <v>273</v>
      </c>
      <c r="E25" s="93"/>
      <c r="F25" s="66">
        <f t="shared" si="0"/>
        <v>0</v>
      </c>
    </row>
    <row r="26" spans="1:6">
      <c r="A26" s="66">
        <v>23</v>
      </c>
      <c r="B26" s="76" t="s">
        <v>226</v>
      </c>
      <c r="C26" s="89" t="s">
        <v>232</v>
      </c>
      <c r="D26" s="77">
        <v>66</v>
      </c>
      <c r="E26" s="77"/>
      <c r="F26" s="78">
        <f t="shared" si="0"/>
        <v>0</v>
      </c>
    </row>
    <row r="27" spans="1:6">
      <c r="A27" s="66">
        <v>24</v>
      </c>
      <c r="B27" s="76" t="s">
        <v>233</v>
      </c>
      <c r="C27" s="89" t="s">
        <v>234</v>
      </c>
      <c r="D27" s="77">
        <v>73</v>
      </c>
      <c r="E27" s="77"/>
      <c r="F27" s="78">
        <f t="shared" si="0"/>
        <v>0</v>
      </c>
    </row>
    <row r="28" spans="1:6">
      <c r="A28" s="66">
        <v>25</v>
      </c>
      <c r="B28" s="76" t="s">
        <v>235</v>
      </c>
      <c r="C28" s="89" t="s">
        <v>236</v>
      </c>
      <c r="D28" s="77">
        <v>71</v>
      </c>
      <c r="E28" s="77"/>
      <c r="F28" s="78">
        <f t="shared" si="0"/>
        <v>0</v>
      </c>
    </row>
    <row r="29" spans="1:6">
      <c r="A29" s="66">
        <v>26</v>
      </c>
      <c r="B29" s="76" t="s">
        <v>237</v>
      </c>
      <c r="C29" s="76" t="s">
        <v>254</v>
      </c>
      <c r="D29" s="77">
        <v>1</v>
      </c>
      <c r="E29" s="77"/>
      <c r="F29" s="78">
        <f t="shared" si="0"/>
        <v>0</v>
      </c>
    </row>
    <row r="30" spans="1:6">
      <c r="A30" s="66">
        <v>27</v>
      </c>
      <c r="B30" s="76" t="s">
        <v>237</v>
      </c>
      <c r="C30" s="76" t="s">
        <v>273</v>
      </c>
      <c r="D30" s="77">
        <v>1</v>
      </c>
      <c r="E30" s="77"/>
      <c r="F30" s="78">
        <f t="shared" si="0"/>
        <v>0</v>
      </c>
    </row>
    <row r="31" spans="1:6">
      <c r="A31" s="66">
        <v>28</v>
      </c>
      <c r="B31" s="76" t="s">
        <v>237</v>
      </c>
      <c r="C31" s="89" t="s">
        <v>238</v>
      </c>
      <c r="D31" s="77">
        <v>1</v>
      </c>
      <c r="E31" s="77"/>
      <c r="F31" s="78">
        <f t="shared" si="0"/>
        <v>0</v>
      </c>
    </row>
    <row r="32" spans="1:6">
      <c r="A32" s="66">
        <v>29</v>
      </c>
      <c r="B32" s="76" t="s">
        <v>237</v>
      </c>
      <c r="C32" s="89" t="s">
        <v>239</v>
      </c>
      <c r="D32" s="77">
        <v>15</v>
      </c>
      <c r="E32" s="77"/>
      <c r="F32" s="78">
        <f t="shared" si="0"/>
        <v>0</v>
      </c>
    </row>
    <row r="33" spans="1:6">
      <c r="A33" s="66">
        <v>30</v>
      </c>
      <c r="B33" s="76" t="s">
        <v>237</v>
      </c>
      <c r="C33" s="89" t="s">
        <v>257</v>
      </c>
      <c r="D33" s="77">
        <v>1</v>
      </c>
      <c r="E33" s="77"/>
      <c r="F33" s="78">
        <f t="shared" si="0"/>
        <v>0</v>
      </c>
    </row>
    <row r="34" spans="1:6">
      <c r="A34" s="66">
        <v>31</v>
      </c>
      <c r="B34" s="76" t="s">
        <v>237</v>
      </c>
      <c r="C34" s="89" t="s">
        <v>240</v>
      </c>
      <c r="D34" s="77">
        <v>11</v>
      </c>
      <c r="E34" s="77"/>
      <c r="F34" s="78">
        <f t="shared" si="0"/>
        <v>0</v>
      </c>
    </row>
    <row r="35" spans="1:6">
      <c r="A35" s="66">
        <v>32</v>
      </c>
      <c r="B35" s="76" t="s">
        <v>237</v>
      </c>
      <c r="C35" s="89" t="s">
        <v>258</v>
      </c>
      <c r="D35" s="77">
        <v>5</v>
      </c>
      <c r="E35" s="77"/>
      <c r="F35" s="78">
        <f t="shared" si="0"/>
        <v>0</v>
      </c>
    </row>
    <row r="36" spans="1:6">
      <c r="A36" s="66">
        <v>33</v>
      </c>
      <c r="B36" s="76" t="s">
        <v>237</v>
      </c>
      <c r="C36" s="89" t="s">
        <v>259</v>
      </c>
      <c r="D36" s="77">
        <v>6</v>
      </c>
      <c r="E36" s="77"/>
      <c r="F36" s="78">
        <f t="shared" si="0"/>
        <v>0</v>
      </c>
    </row>
    <row r="37" spans="1:6">
      <c r="A37" s="66">
        <v>34</v>
      </c>
      <c r="B37" s="76" t="s">
        <v>237</v>
      </c>
      <c r="C37" s="89" t="s">
        <v>241</v>
      </c>
      <c r="D37" s="77">
        <v>26</v>
      </c>
      <c r="E37" s="77"/>
      <c r="F37" s="78">
        <f t="shared" si="0"/>
        <v>0</v>
      </c>
    </row>
    <row r="38" spans="1:6">
      <c r="A38" s="66">
        <v>35</v>
      </c>
      <c r="B38" s="81" t="s">
        <v>134</v>
      </c>
      <c r="C38" s="75"/>
      <c r="D38" s="77"/>
      <c r="E38" s="77"/>
      <c r="F38" s="78">
        <f t="shared" si="0"/>
        <v>0</v>
      </c>
    </row>
    <row r="39" spans="1:6">
      <c r="A39" s="152" t="s">
        <v>127</v>
      </c>
      <c r="B39" s="152"/>
      <c r="C39" s="152"/>
      <c r="D39" s="152"/>
      <c r="E39" s="152"/>
      <c r="F39" s="82">
        <f>SUM(F4:F38)</f>
        <v>0</v>
      </c>
    </row>
    <row r="41" spans="1:6">
      <c r="A41" s="183" t="s">
        <v>114</v>
      </c>
      <c r="B41" s="183"/>
      <c r="C41" s="117"/>
    </row>
    <row r="42" spans="1:6">
      <c r="A42" s="116" t="s">
        <v>215</v>
      </c>
      <c r="B42" s="116"/>
      <c r="C42" s="115"/>
      <c r="D42" s="115"/>
      <c r="E42" s="115"/>
    </row>
  </sheetData>
  <mergeCells count="4">
    <mergeCell ref="A1:F1"/>
    <mergeCell ref="A2:F2"/>
    <mergeCell ref="A39:E39"/>
    <mergeCell ref="A41:B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sheetPr>
  <dimension ref="A1:M19"/>
  <sheetViews>
    <sheetView tabSelected="1" zoomScaleSheetLayoutView="87" workbookViewId="0">
      <selection activeCell="A18" sqref="A18:C18"/>
    </sheetView>
  </sheetViews>
  <sheetFormatPr defaultColWidth="9.1796875" defaultRowHeight="14.5"/>
  <cols>
    <col min="1" max="1" width="9.1796875" style="4"/>
    <col min="2" max="2" width="69.26953125" style="4" customWidth="1"/>
    <col min="3" max="3" width="30.54296875" style="4" customWidth="1"/>
    <col min="4" max="16384" width="9.1796875" style="4"/>
  </cols>
  <sheetData>
    <row r="1" spans="1:13">
      <c r="A1" s="126" t="s">
        <v>281</v>
      </c>
      <c r="B1" s="127"/>
      <c r="C1" s="127"/>
      <c r="D1" s="127"/>
      <c r="E1" s="127"/>
      <c r="F1" s="127"/>
      <c r="G1" s="127"/>
      <c r="H1" s="127"/>
      <c r="I1" s="127"/>
      <c r="J1" s="127"/>
      <c r="K1" s="127"/>
      <c r="L1" s="127"/>
      <c r="M1" s="127"/>
    </row>
    <row r="2" spans="1:13">
      <c r="A2" s="130" t="s">
        <v>133</v>
      </c>
      <c r="B2" s="130"/>
      <c r="C2" s="130"/>
    </row>
    <row r="3" spans="1:13">
      <c r="A3" s="54" t="s">
        <v>1</v>
      </c>
      <c r="B3" s="54" t="s">
        <v>33</v>
      </c>
      <c r="C3" s="54" t="s">
        <v>103</v>
      </c>
    </row>
    <row r="4" spans="1:13">
      <c r="A4" s="33" t="s">
        <v>67</v>
      </c>
      <c r="B4" s="25" t="s">
        <v>143</v>
      </c>
      <c r="C4" s="67">
        <f>Hardware!M46</f>
        <v>0</v>
      </c>
    </row>
    <row r="5" spans="1:13">
      <c r="A5" s="33" t="s">
        <v>77</v>
      </c>
      <c r="B5" s="25" t="s">
        <v>164</v>
      </c>
      <c r="C5" s="67">
        <f>'Inst charges'!F48</f>
        <v>0</v>
      </c>
    </row>
    <row r="6" spans="1:13">
      <c r="A6" s="33" t="s">
        <v>99</v>
      </c>
      <c r="B6" s="25" t="s">
        <v>138</v>
      </c>
      <c r="C6" s="67">
        <f>'Application cost'!G9</f>
        <v>0</v>
      </c>
    </row>
    <row r="7" spans="1:13">
      <c r="A7" s="33" t="s">
        <v>95</v>
      </c>
      <c r="B7" s="25" t="s">
        <v>165</v>
      </c>
      <c r="C7" s="67">
        <f>'Application cost'!T18</f>
        <v>0</v>
      </c>
    </row>
    <row r="8" spans="1:13">
      <c r="A8" s="33" t="s">
        <v>96</v>
      </c>
      <c r="B8" s="25" t="s">
        <v>166</v>
      </c>
      <c r="C8" s="67">
        <f>'OS license'!G9</f>
        <v>0</v>
      </c>
    </row>
    <row r="9" spans="1:13">
      <c r="A9" s="33" t="s">
        <v>97</v>
      </c>
      <c r="B9" s="25" t="s">
        <v>224</v>
      </c>
      <c r="C9" s="67">
        <f>'Branch Peripherals'!M12</f>
        <v>0</v>
      </c>
    </row>
    <row r="10" spans="1:13">
      <c r="A10" s="33" t="s">
        <v>242</v>
      </c>
      <c r="B10" s="25" t="s">
        <v>269</v>
      </c>
      <c r="C10" s="67">
        <f>'Existing AMC ATS'!S19</f>
        <v>0</v>
      </c>
    </row>
    <row r="11" spans="1:13">
      <c r="A11" s="33" t="s">
        <v>249</v>
      </c>
      <c r="B11" s="25" t="s">
        <v>270</v>
      </c>
      <c r="C11" s="67">
        <f>'Existing AMC ATS'!S27</f>
        <v>0</v>
      </c>
    </row>
    <row r="12" spans="1:13">
      <c r="A12" s="33" t="s">
        <v>250</v>
      </c>
      <c r="B12" s="25" t="s">
        <v>289</v>
      </c>
      <c r="C12" s="67">
        <f>Services!T7</f>
        <v>0</v>
      </c>
    </row>
    <row r="13" spans="1:13">
      <c r="A13" s="33" t="s">
        <v>293</v>
      </c>
      <c r="B13" s="25" t="s">
        <v>180</v>
      </c>
      <c r="C13" s="67">
        <f>Buyback!F39</f>
        <v>0</v>
      </c>
    </row>
    <row r="14" spans="1:13">
      <c r="A14" s="125" t="s">
        <v>102</v>
      </c>
      <c r="B14" s="125"/>
      <c r="C14" s="69">
        <f>SUM(C4:C12)-C13</f>
        <v>0</v>
      </c>
    </row>
    <row r="16" spans="1:13" ht="16.5" customHeight="1">
      <c r="A16" s="129" t="s">
        <v>93</v>
      </c>
      <c r="B16" s="129"/>
      <c r="C16" s="129"/>
    </row>
    <row r="17" spans="1:3" ht="15.75" customHeight="1">
      <c r="A17" s="124" t="s">
        <v>130</v>
      </c>
      <c r="B17" s="124"/>
      <c r="C17" s="124"/>
    </row>
    <row r="18" spans="1:3" ht="96.75" customHeight="1">
      <c r="A18" s="128" t="s">
        <v>136</v>
      </c>
      <c r="B18" s="128"/>
      <c r="C18" s="128"/>
    </row>
    <row r="19" spans="1:3" ht="33.75" customHeight="1">
      <c r="A19" s="124" t="s">
        <v>94</v>
      </c>
      <c r="B19" s="124"/>
      <c r="C19" s="124"/>
    </row>
  </sheetData>
  <mergeCells count="7">
    <mergeCell ref="A14:B14"/>
    <mergeCell ref="A1:M1"/>
    <mergeCell ref="A2:C2"/>
    <mergeCell ref="A16:C16"/>
    <mergeCell ref="A17:C17"/>
    <mergeCell ref="A18:C18"/>
    <mergeCell ref="A19:C19"/>
  </mergeCells>
  <pageMargins left="0.7" right="0.7" top="0.75" bottom="0.75" header="0.3" footer="0.3"/>
  <pageSetup paperSize="9" scale="80" orientation="landscape" verticalDpi="90" r:id="rId1"/>
  <headerFooter>
    <oddHeader>&amp;LOBC-IT MSP&amp;CForm 13: Bill of Material&amp;R Summary</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C2:O59"/>
  <sheetViews>
    <sheetView topLeftCell="B47" workbookViewId="0">
      <selection activeCell="D55" sqref="D55"/>
    </sheetView>
  </sheetViews>
  <sheetFormatPr defaultColWidth="9.1796875" defaultRowHeight="14.5"/>
  <cols>
    <col min="1" max="2" width="9.1796875" style="1"/>
    <col min="3" max="3" width="4.81640625" style="1" bestFit="1" customWidth="1"/>
    <col min="4" max="4" width="28" style="1" customWidth="1"/>
    <col min="5" max="5" width="11.7265625" style="1" customWidth="1"/>
    <col min="6" max="6" width="26.54296875" style="1" customWidth="1"/>
    <col min="7" max="7" width="13" style="1" customWidth="1"/>
    <col min="8" max="16384" width="9.1796875" style="1"/>
  </cols>
  <sheetData>
    <row r="2" spans="3:15" ht="15" customHeight="1">
      <c r="C2" s="139" t="s">
        <v>71</v>
      </c>
      <c r="D2" s="139"/>
      <c r="E2" s="139"/>
      <c r="F2" s="139"/>
      <c r="G2" s="139"/>
      <c r="H2" s="139"/>
      <c r="I2" s="139"/>
      <c r="J2" s="139"/>
      <c r="K2" s="139"/>
      <c r="L2" s="139"/>
      <c r="M2" s="139"/>
      <c r="N2" s="139"/>
      <c r="O2" s="139"/>
    </row>
    <row r="3" spans="3:15" ht="46.5" customHeight="1">
      <c r="C3" s="10" t="s">
        <v>1</v>
      </c>
      <c r="D3" s="15" t="s">
        <v>33</v>
      </c>
      <c r="E3" s="15" t="s">
        <v>2</v>
      </c>
      <c r="F3" s="12" t="s">
        <v>32</v>
      </c>
      <c r="G3" s="12" t="s">
        <v>46</v>
      </c>
      <c r="H3" s="12" t="s">
        <v>27</v>
      </c>
      <c r="I3" s="12" t="s">
        <v>28</v>
      </c>
      <c r="J3" s="12" t="s">
        <v>29</v>
      </c>
      <c r="K3" s="12" t="s">
        <v>30</v>
      </c>
      <c r="L3" s="12" t="s">
        <v>31</v>
      </c>
      <c r="M3" s="12" t="s">
        <v>48</v>
      </c>
      <c r="N3" s="12" t="s">
        <v>49</v>
      </c>
      <c r="O3" s="12" t="s">
        <v>74</v>
      </c>
    </row>
    <row r="4" spans="3:15" ht="46.5" customHeight="1">
      <c r="C4" s="20" t="s">
        <v>57</v>
      </c>
      <c r="D4" s="20" t="s">
        <v>76</v>
      </c>
      <c r="E4" s="20"/>
      <c r="F4" s="20"/>
      <c r="G4" s="20"/>
      <c r="H4" s="21"/>
      <c r="I4" s="21"/>
      <c r="J4" s="21"/>
      <c r="K4" s="21"/>
      <c r="L4" s="21"/>
      <c r="M4" s="21"/>
      <c r="N4" s="21"/>
      <c r="O4" s="21"/>
    </row>
    <row r="5" spans="3:15">
      <c r="C5" s="134">
        <v>1</v>
      </c>
      <c r="D5" s="133" t="s">
        <v>18</v>
      </c>
      <c r="E5" s="133" t="s">
        <v>3</v>
      </c>
      <c r="F5" s="133" t="s">
        <v>38</v>
      </c>
      <c r="G5" s="133"/>
      <c r="H5" s="133"/>
      <c r="I5" s="133"/>
      <c r="J5" s="133"/>
      <c r="K5" s="133"/>
      <c r="L5" s="133"/>
      <c r="M5" s="133"/>
      <c r="N5" s="133"/>
      <c r="O5" s="133"/>
    </row>
    <row r="6" spans="3:15">
      <c r="C6" s="134"/>
      <c r="D6" s="133"/>
      <c r="E6" s="133"/>
      <c r="F6" s="133"/>
      <c r="G6" s="133"/>
      <c r="H6" s="133"/>
      <c r="I6" s="133"/>
      <c r="J6" s="133"/>
      <c r="K6" s="133"/>
      <c r="L6" s="133"/>
      <c r="M6" s="133"/>
      <c r="N6" s="133"/>
      <c r="O6" s="133"/>
    </row>
    <row r="7" spans="3:15">
      <c r="C7" s="134">
        <v>2</v>
      </c>
      <c r="D7" s="133" t="s">
        <v>18</v>
      </c>
      <c r="E7" s="134" t="s">
        <v>3</v>
      </c>
      <c r="F7" s="134" t="s">
        <v>5</v>
      </c>
      <c r="G7" s="134"/>
      <c r="H7" s="134"/>
      <c r="I7" s="134"/>
      <c r="J7" s="134"/>
      <c r="K7" s="134"/>
      <c r="L7" s="134"/>
      <c r="M7" s="134"/>
      <c r="N7" s="134"/>
      <c r="O7" s="134"/>
    </row>
    <row r="8" spans="3:15">
      <c r="C8" s="134"/>
      <c r="D8" s="133"/>
      <c r="E8" s="134"/>
      <c r="F8" s="134"/>
      <c r="G8" s="134"/>
      <c r="H8" s="134"/>
      <c r="I8" s="134"/>
      <c r="J8" s="134"/>
      <c r="K8" s="134"/>
      <c r="L8" s="134"/>
      <c r="M8" s="134"/>
      <c r="N8" s="134"/>
      <c r="O8" s="134"/>
    </row>
    <row r="9" spans="3:15">
      <c r="C9" s="134">
        <v>3</v>
      </c>
      <c r="D9" s="133" t="s">
        <v>18</v>
      </c>
      <c r="E9" s="133" t="s">
        <v>3</v>
      </c>
      <c r="F9" s="133" t="s">
        <v>4</v>
      </c>
      <c r="G9" s="133"/>
      <c r="H9" s="133"/>
      <c r="I9" s="133"/>
      <c r="J9" s="133"/>
      <c r="K9" s="133"/>
      <c r="L9" s="133"/>
      <c r="M9" s="133"/>
      <c r="N9" s="133"/>
      <c r="O9" s="133"/>
    </row>
    <row r="10" spans="3:15">
      <c r="C10" s="134"/>
      <c r="D10" s="133"/>
      <c r="E10" s="133"/>
      <c r="F10" s="133"/>
      <c r="G10" s="133"/>
      <c r="H10" s="133"/>
      <c r="I10" s="133"/>
      <c r="J10" s="133"/>
      <c r="K10" s="133"/>
      <c r="L10" s="133"/>
      <c r="M10" s="133"/>
      <c r="N10" s="133"/>
      <c r="O10" s="133"/>
    </row>
    <row r="11" spans="3:15">
      <c r="C11" s="134">
        <v>4</v>
      </c>
      <c r="D11" s="133" t="s">
        <v>19</v>
      </c>
      <c r="E11" s="134" t="s">
        <v>6</v>
      </c>
      <c r="F11" s="134" t="s">
        <v>7</v>
      </c>
      <c r="G11" s="134"/>
      <c r="H11" s="134"/>
      <c r="I11" s="134"/>
      <c r="J11" s="134"/>
      <c r="K11" s="134"/>
      <c r="L11" s="134"/>
      <c r="M11" s="134"/>
      <c r="N11" s="134"/>
      <c r="O11" s="134"/>
    </row>
    <row r="12" spans="3:15">
      <c r="C12" s="134"/>
      <c r="D12" s="133"/>
      <c r="E12" s="134"/>
      <c r="F12" s="134"/>
      <c r="G12" s="134"/>
      <c r="H12" s="134"/>
      <c r="I12" s="134"/>
      <c r="J12" s="134"/>
      <c r="K12" s="134"/>
      <c r="L12" s="134"/>
      <c r="M12" s="134"/>
      <c r="N12" s="134"/>
      <c r="O12" s="134"/>
    </row>
    <row r="13" spans="3:15">
      <c r="C13" s="134">
        <v>5</v>
      </c>
      <c r="D13" s="133" t="s">
        <v>19</v>
      </c>
      <c r="E13" s="133" t="s">
        <v>6</v>
      </c>
      <c r="F13" s="133" t="s">
        <v>8</v>
      </c>
      <c r="G13" s="133"/>
      <c r="H13" s="133"/>
      <c r="I13" s="133"/>
      <c r="J13" s="133"/>
      <c r="K13" s="133"/>
      <c r="L13" s="133"/>
      <c r="M13" s="133"/>
      <c r="N13" s="133"/>
      <c r="O13" s="133"/>
    </row>
    <row r="14" spans="3:15">
      <c r="C14" s="134"/>
      <c r="D14" s="133"/>
      <c r="E14" s="133"/>
      <c r="F14" s="133"/>
      <c r="G14" s="133"/>
      <c r="H14" s="133"/>
      <c r="I14" s="133"/>
      <c r="J14" s="133"/>
      <c r="K14" s="133"/>
      <c r="L14" s="133"/>
      <c r="M14" s="133"/>
      <c r="N14" s="133"/>
      <c r="O14" s="133"/>
    </row>
    <row r="15" spans="3:15">
      <c r="C15" s="134">
        <v>6</v>
      </c>
      <c r="D15" s="133" t="s">
        <v>19</v>
      </c>
      <c r="E15" s="133" t="s">
        <v>9</v>
      </c>
      <c r="F15" s="133" t="s">
        <v>13</v>
      </c>
      <c r="G15" s="133"/>
      <c r="H15" s="133"/>
      <c r="I15" s="133"/>
      <c r="J15" s="133"/>
      <c r="K15" s="133"/>
      <c r="L15" s="133"/>
      <c r="M15" s="133"/>
      <c r="N15" s="133"/>
      <c r="O15" s="133"/>
    </row>
    <row r="16" spans="3:15">
      <c r="C16" s="134"/>
      <c r="D16" s="133"/>
      <c r="E16" s="133"/>
      <c r="F16" s="133"/>
      <c r="G16" s="133"/>
      <c r="H16" s="133"/>
      <c r="I16" s="133"/>
      <c r="J16" s="133"/>
      <c r="K16" s="133"/>
      <c r="L16" s="133"/>
      <c r="M16" s="133"/>
      <c r="N16" s="133"/>
      <c r="O16" s="133"/>
    </row>
    <row r="17" spans="3:15">
      <c r="C17" s="134">
        <v>7</v>
      </c>
      <c r="D17" s="133" t="s">
        <v>39</v>
      </c>
      <c r="E17" s="133" t="s">
        <v>14</v>
      </c>
      <c r="F17" s="133" t="s">
        <v>10</v>
      </c>
      <c r="G17" s="133"/>
      <c r="H17" s="133"/>
      <c r="I17" s="133"/>
      <c r="J17" s="133"/>
      <c r="K17" s="133"/>
      <c r="L17" s="133"/>
      <c r="M17" s="133"/>
      <c r="N17" s="133"/>
      <c r="O17" s="133"/>
    </row>
    <row r="18" spans="3:15">
      <c r="C18" s="134"/>
      <c r="D18" s="133"/>
      <c r="E18" s="133"/>
      <c r="F18" s="133"/>
      <c r="G18" s="133"/>
      <c r="H18" s="133"/>
      <c r="I18" s="133"/>
      <c r="J18" s="133"/>
      <c r="K18" s="133"/>
      <c r="L18" s="133"/>
      <c r="M18" s="133"/>
      <c r="N18" s="133"/>
      <c r="O18" s="133"/>
    </row>
    <row r="19" spans="3:15">
      <c r="C19" s="134">
        <v>8</v>
      </c>
      <c r="D19" s="133" t="s">
        <v>42</v>
      </c>
      <c r="E19" s="133" t="s">
        <v>12</v>
      </c>
      <c r="F19" s="133" t="s">
        <v>15</v>
      </c>
      <c r="G19" s="133"/>
      <c r="H19" s="133"/>
      <c r="I19" s="133"/>
      <c r="J19" s="133"/>
      <c r="K19" s="133"/>
      <c r="L19" s="133"/>
      <c r="M19" s="133"/>
      <c r="N19" s="133"/>
      <c r="O19" s="133"/>
    </row>
    <row r="20" spans="3:15">
      <c r="C20" s="134"/>
      <c r="D20" s="133"/>
      <c r="E20" s="133"/>
      <c r="F20" s="133"/>
      <c r="G20" s="133"/>
      <c r="H20" s="133"/>
      <c r="I20" s="133"/>
      <c r="J20" s="133"/>
      <c r="K20" s="133"/>
      <c r="L20" s="133"/>
      <c r="M20" s="133"/>
      <c r="N20" s="133"/>
      <c r="O20" s="133"/>
    </row>
    <row r="21" spans="3:15">
      <c r="C21" s="134">
        <v>9</v>
      </c>
      <c r="D21" s="133" t="s">
        <v>42</v>
      </c>
      <c r="E21" s="133" t="s">
        <v>12</v>
      </c>
      <c r="F21" s="133" t="s">
        <v>16</v>
      </c>
      <c r="G21" s="133"/>
      <c r="H21" s="133"/>
      <c r="I21" s="133"/>
      <c r="J21" s="133"/>
      <c r="K21" s="133"/>
      <c r="L21" s="133"/>
      <c r="M21" s="133"/>
      <c r="N21" s="133"/>
      <c r="O21" s="133"/>
    </row>
    <row r="22" spans="3:15">
      <c r="C22" s="134"/>
      <c r="D22" s="133"/>
      <c r="E22" s="133"/>
      <c r="F22" s="133"/>
      <c r="G22" s="133"/>
      <c r="H22" s="133"/>
      <c r="I22" s="133"/>
      <c r="J22" s="133"/>
      <c r="K22" s="133"/>
      <c r="L22" s="133"/>
      <c r="M22" s="133"/>
      <c r="N22" s="133"/>
      <c r="O22" s="133"/>
    </row>
    <row r="23" spans="3:15">
      <c r="C23" s="134">
        <v>10</v>
      </c>
      <c r="D23" s="133" t="s">
        <v>42</v>
      </c>
      <c r="E23" s="133" t="s">
        <v>12</v>
      </c>
      <c r="F23" s="133" t="s">
        <v>17</v>
      </c>
      <c r="G23" s="133"/>
      <c r="H23" s="133"/>
      <c r="I23" s="133"/>
      <c r="J23" s="133"/>
      <c r="K23" s="133"/>
      <c r="L23" s="133"/>
      <c r="M23" s="133"/>
      <c r="N23" s="133"/>
      <c r="O23" s="133"/>
    </row>
    <row r="24" spans="3:15">
      <c r="C24" s="134"/>
      <c r="D24" s="133"/>
      <c r="E24" s="133"/>
      <c r="F24" s="133"/>
      <c r="G24" s="133"/>
      <c r="H24" s="133"/>
      <c r="I24" s="133"/>
      <c r="J24" s="133"/>
      <c r="K24" s="133"/>
      <c r="L24" s="133"/>
      <c r="M24" s="133"/>
      <c r="N24" s="133"/>
      <c r="O24" s="133"/>
    </row>
    <row r="25" spans="3:15">
      <c r="C25" s="134">
        <v>11</v>
      </c>
      <c r="D25" s="133" t="s">
        <v>40</v>
      </c>
      <c r="E25" s="133" t="s">
        <v>11</v>
      </c>
      <c r="F25" s="133" t="s">
        <v>41</v>
      </c>
      <c r="G25" s="133"/>
      <c r="H25" s="133"/>
      <c r="I25" s="133"/>
      <c r="J25" s="133"/>
      <c r="K25" s="133"/>
      <c r="L25" s="133"/>
      <c r="M25" s="133"/>
      <c r="N25" s="133"/>
      <c r="O25" s="133"/>
    </row>
    <row r="26" spans="3:15">
      <c r="C26" s="134"/>
      <c r="D26" s="133"/>
      <c r="E26" s="133"/>
      <c r="F26" s="133"/>
      <c r="G26" s="133"/>
      <c r="H26" s="133"/>
      <c r="I26" s="133"/>
      <c r="J26" s="133"/>
      <c r="K26" s="133"/>
      <c r="L26" s="133"/>
      <c r="M26" s="133"/>
      <c r="N26" s="133"/>
      <c r="O26" s="133"/>
    </row>
    <row r="27" spans="3:15" ht="29">
      <c r="C27" s="17"/>
      <c r="D27" s="17" t="s">
        <v>69</v>
      </c>
      <c r="E27" s="17"/>
      <c r="F27" s="17"/>
      <c r="G27" s="17"/>
      <c r="H27" s="17"/>
      <c r="I27" s="17"/>
      <c r="J27" s="17"/>
      <c r="K27" s="17"/>
      <c r="L27" s="17"/>
      <c r="M27" s="17"/>
      <c r="N27" s="17"/>
      <c r="O27" s="17"/>
    </row>
    <row r="28" spans="3:15">
      <c r="C28" s="20" t="s">
        <v>77</v>
      </c>
      <c r="D28" s="20" t="s">
        <v>72</v>
      </c>
      <c r="E28" s="20"/>
      <c r="F28" s="20"/>
      <c r="G28" s="20"/>
      <c r="H28" s="21"/>
      <c r="I28" s="21"/>
      <c r="J28" s="21"/>
      <c r="K28" s="21"/>
      <c r="L28" s="21"/>
      <c r="M28" s="21"/>
      <c r="N28" s="21"/>
      <c r="O28" s="21"/>
    </row>
    <row r="29" spans="3:15" ht="43.5">
      <c r="C29" s="11" t="s">
        <v>1</v>
      </c>
      <c r="D29" s="11" t="s">
        <v>73</v>
      </c>
      <c r="E29" s="11" t="s">
        <v>34</v>
      </c>
      <c r="F29" s="11" t="s">
        <v>35</v>
      </c>
      <c r="G29" s="11" t="s">
        <v>26</v>
      </c>
      <c r="H29" s="12" t="s">
        <v>27</v>
      </c>
      <c r="I29" s="12" t="s">
        <v>28</v>
      </c>
      <c r="J29" s="12" t="s">
        <v>29</v>
      </c>
      <c r="K29" s="12" t="s">
        <v>30</v>
      </c>
      <c r="L29" s="12" t="s">
        <v>31</v>
      </c>
      <c r="M29" s="12" t="s">
        <v>48</v>
      </c>
      <c r="N29" s="12" t="s">
        <v>49</v>
      </c>
      <c r="O29" s="12" t="s">
        <v>74</v>
      </c>
    </row>
    <row r="30" spans="3:15">
      <c r="C30" s="2">
        <v>1</v>
      </c>
      <c r="D30" s="5" t="s">
        <v>18</v>
      </c>
      <c r="E30" s="2"/>
      <c r="F30" s="5"/>
      <c r="G30" s="5"/>
      <c r="H30" s="2"/>
      <c r="I30" s="2"/>
      <c r="J30" s="2"/>
      <c r="K30" s="2"/>
      <c r="L30" s="2"/>
      <c r="M30" s="2"/>
      <c r="N30" s="2"/>
      <c r="O30" s="2"/>
    </row>
    <row r="31" spans="3:15">
      <c r="C31" s="2">
        <v>2</v>
      </c>
      <c r="D31" s="5" t="s">
        <v>19</v>
      </c>
      <c r="E31" s="2"/>
      <c r="F31" s="5"/>
      <c r="G31" s="5"/>
      <c r="H31" s="2"/>
      <c r="I31" s="2"/>
      <c r="J31" s="2"/>
      <c r="K31" s="2"/>
      <c r="L31" s="2"/>
      <c r="M31" s="2"/>
      <c r="N31" s="2"/>
      <c r="O31" s="2"/>
    </row>
    <row r="32" spans="3:15">
      <c r="C32" s="2">
        <v>3</v>
      </c>
      <c r="D32" s="5" t="s">
        <v>20</v>
      </c>
      <c r="E32" s="2"/>
      <c r="F32" s="5"/>
      <c r="G32" s="5"/>
      <c r="H32" s="2"/>
      <c r="I32" s="2"/>
      <c r="J32" s="2"/>
      <c r="K32" s="2"/>
      <c r="L32" s="2"/>
      <c r="M32" s="2"/>
      <c r="N32" s="2"/>
      <c r="O32" s="2"/>
    </row>
    <row r="33" spans="3:15">
      <c r="C33" s="2">
        <v>4</v>
      </c>
      <c r="D33" s="5" t="s">
        <v>21</v>
      </c>
      <c r="E33" s="2"/>
      <c r="F33" s="5"/>
      <c r="G33" s="5"/>
      <c r="H33" s="2"/>
      <c r="I33" s="2"/>
      <c r="J33" s="2"/>
      <c r="K33" s="2"/>
      <c r="L33" s="2"/>
      <c r="M33" s="2"/>
      <c r="N33" s="2"/>
      <c r="O33" s="2"/>
    </row>
    <row r="34" spans="3:15">
      <c r="C34" s="2">
        <v>5</v>
      </c>
      <c r="D34" s="5" t="s">
        <v>40</v>
      </c>
      <c r="E34" s="2"/>
      <c r="F34" s="5"/>
      <c r="G34" s="5"/>
      <c r="H34" s="2"/>
      <c r="I34" s="2"/>
      <c r="J34" s="2"/>
      <c r="K34" s="2"/>
      <c r="L34" s="2"/>
      <c r="M34" s="2"/>
      <c r="N34" s="2"/>
      <c r="O34" s="2"/>
    </row>
    <row r="35" spans="3:15">
      <c r="C35" s="2">
        <v>6</v>
      </c>
      <c r="D35" s="5" t="s">
        <v>36</v>
      </c>
      <c r="E35" s="2"/>
      <c r="F35" s="5"/>
      <c r="G35" s="5"/>
      <c r="H35" s="2"/>
      <c r="I35" s="2"/>
      <c r="J35" s="2"/>
      <c r="K35" s="2"/>
      <c r="L35" s="2"/>
      <c r="M35" s="2"/>
      <c r="N35" s="2"/>
      <c r="O35" s="2"/>
    </row>
    <row r="36" spans="3:15" ht="29">
      <c r="C36" s="2">
        <v>7</v>
      </c>
      <c r="D36" s="5" t="s">
        <v>43</v>
      </c>
      <c r="E36" s="2"/>
      <c r="F36" s="5"/>
      <c r="G36" s="5"/>
      <c r="H36" s="2"/>
      <c r="I36" s="2"/>
      <c r="J36" s="2"/>
      <c r="K36" s="2"/>
      <c r="L36" s="2"/>
      <c r="M36" s="2"/>
      <c r="N36" s="2"/>
      <c r="O36" s="2"/>
    </row>
    <row r="37" spans="3:15">
      <c r="C37" s="2">
        <v>8</v>
      </c>
      <c r="D37" s="3" t="s">
        <v>22</v>
      </c>
      <c r="E37" s="2"/>
      <c r="F37" s="5"/>
      <c r="G37" s="5"/>
      <c r="H37" s="2"/>
      <c r="I37" s="2"/>
      <c r="J37" s="2"/>
      <c r="K37" s="2"/>
      <c r="L37" s="2"/>
      <c r="M37" s="2"/>
      <c r="N37" s="2"/>
      <c r="O37" s="2"/>
    </row>
    <row r="38" spans="3:15">
      <c r="C38" s="2">
        <v>9</v>
      </c>
      <c r="D38" s="5" t="s">
        <v>23</v>
      </c>
      <c r="E38" s="2"/>
      <c r="F38" s="5"/>
      <c r="G38" s="5"/>
      <c r="H38" s="2"/>
      <c r="I38" s="2"/>
      <c r="J38" s="2"/>
      <c r="K38" s="2"/>
      <c r="L38" s="2"/>
      <c r="M38" s="2"/>
      <c r="N38" s="2"/>
      <c r="O38" s="2"/>
    </row>
    <row r="39" spans="3:15">
      <c r="C39" s="2">
        <v>10</v>
      </c>
      <c r="D39" s="5" t="s">
        <v>24</v>
      </c>
      <c r="E39" s="2"/>
      <c r="F39" s="5"/>
      <c r="G39" s="5"/>
      <c r="H39" s="2"/>
      <c r="I39" s="2"/>
      <c r="J39" s="2"/>
      <c r="K39" s="2"/>
      <c r="L39" s="2"/>
      <c r="M39" s="2"/>
      <c r="N39" s="2"/>
      <c r="O39" s="2"/>
    </row>
    <row r="40" spans="3:15">
      <c r="C40" s="2">
        <v>11</v>
      </c>
      <c r="D40" s="5" t="s">
        <v>25</v>
      </c>
      <c r="E40" s="2"/>
      <c r="F40" s="5"/>
      <c r="G40" s="5"/>
      <c r="H40" s="2"/>
      <c r="I40" s="2"/>
      <c r="J40" s="2"/>
      <c r="K40" s="2"/>
      <c r="L40" s="2"/>
      <c r="M40" s="2"/>
      <c r="N40" s="2"/>
      <c r="O40" s="2"/>
    </row>
    <row r="41" spans="3:15">
      <c r="C41" s="2">
        <v>12</v>
      </c>
      <c r="D41" s="5" t="s">
        <v>44</v>
      </c>
      <c r="E41" s="2"/>
      <c r="F41" s="5"/>
      <c r="G41" s="5"/>
      <c r="H41" s="2"/>
      <c r="I41" s="2"/>
      <c r="J41" s="2"/>
      <c r="K41" s="2"/>
      <c r="L41" s="2"/>
      <c r="M41" s="2"/>
      <c r="N41" s="2"/>
      <c r="O41" s="2"/>
    </row>
    <row r="42" spans="3:15">
      <c r="C42" s="2">
        <v>13</v>
      </c>
      <c r="D42" s="5" t="s">
        <v>45</v>
      </c>
      <c r="E42" s="2"/>
      <c r="F42" s="5"/>
      <c r="G42" s="5"/>
      <c r="H42" s="2"/>
      <c r="I42" s="2"/>
      <c r="J42" s="2"/>
      <c r="K42" s="2"/>
      <c r="L42" s="2"/>
      <c r="M42" s="2"/>
      <c r="N42" s="2"/>
      <c r="O42" s="2"/>
    </row>
    <row r="43" spans="3:15">
      <c r="C43" s="2">
        <v>14</v>
      </c>
      <c r="D43" s="5" t="s">
        <v>37</v>
      </c>
      <c r="E43" s="2"/>
      <c r="F43" s="5"/>
      <c r="G43" s="5"/>
      <c r="H43" s="2"/>
      <c r="I43" s="2"/>
      <c r="J43" s="2"/>
      <c r="K43" s="2"/>
      <c r="L43" s="2"/>
      <c r="M43" s="2"/>
      <c r="N43" s="2"/>
      <c r="O43" s="2"/>
    </row>
    <row r="44" spans="3:15">
      <c r="C44" s="17"/>
      <c r="D44" s="17" t="s">
        <v>75</v>
      </c>
      <c r="E44" s="17"/>
      <c r="F44" s="17"/>
      <c r="G44" s="17"/>
      <c r="H44" s="17"/>
      <c r="I44" s="17"/>
      <c r="J44" s="17"/>
      <c r="K44" s="17"/>
      <c r="L44" s="17"/>
      <c r="M44" s="17"/>
      <c r="N44" s="17"/>
      <c r="O44" s="17"/>
    </row>
    <row r="45" spans="3:15" ht="29">
      <c r="C45" s="20" t="s">
        <v>78</v>
      </c>
      <c r="D45" s="20" t="s">
        <v>85</v>
      </c>
      <c r="E45" s="20"/>
      <c r="F45" s="20"/>
      <c r="G45" s="20"/>
      <c r="H45" s="21"/>
      <c r="I45" s="21"/>
      <c r="J45" s="21"/>
      <c r="K45" s="21"/>
      <c r="L45" s="21"/>
      <c r="M45" s="21"/>
      <c r="N45" s="21"/>
      <c r="O45" s="21"/>
    </row>
    <row r="46" spans="3:15" s="22" customFormat="1" ht="43.5">
      <c r="C46" s="24" t="s">
        <v>82</v>
      </c>
      <c r="D46" s="24" t="s">
        <v>58</v>
      </c>
      <c r="E46" s="24" t="s">
        <v>59</v>
      </c>
      <c r="F46" s="24" t="s">
        <v>60</v>
      </c>
      <c r="G46" s="24" t="s">
        <v>61</v>
      </c>
      <c r="H46" s="12" t="s">
        <v>27</v>
      </c>
      <c r="I46" s="12" t="s">
        <v>28</v>
      </c>
      <c r="J46" s="12" t="s">
        <v>29</v>
      </c>
      <c r="K46" s="12" t="s">
        <v>30</v>
      </c>
      <c r="L46" s="12" t="s">
        <v>31</v>
      </c>
      <c r="M46" s="12" t="s">
        <v>48</v>
      </c>
      <c r="N46" s="12" t="s">
        <v>49</v>
      </c>
      <c r="O46" s="12" t="s">
        <v>74</v>
      </c>
    </row>
    <row r="47" spans="3:15" ht="43.5">
      <c r="C47" s="16">
        <v>1</v>
      </c>
      <c r="D47" s="5" t="s">
        <v>62</v>
      </c>
      <c r="E47" s="16" t="s">
        <v>70</v>
      </c>
      <c r="F47" s="16"/>
      <c r="G47" s="26">
        <v>300000</v>
      </c>
      <c r="H47" s="16"/>
      <c r="I47" s="16"/>
      <c r="J47" s="16"/>
      <c r="K47" s="16"/>
      <c r="L47" s="16"/>
      <c r="M47" s="16"/>
      <c r="N47" s="16"/>
      <c r="O47" s="16"/>
    </row>
    <row r="48" spans="3:15" ht="29">
      <c r="C48" s="16">
        <v>2</v>
      </c>
      <c r="D48" s="5" t="s">
        <v>6</v>
      </c>
      <c r="E48" s="16" t="s">
        <v>64</v>
      </c>
      <c r="F48" s="16"/>
      <c r="G48" s="26">
        <v>50000</v>
      </c>
      <c r="H48" s="16"/>
      <c r="I48" s="16"/>
      <c r="J48" s="16"/>
      <c r="K48" s="16"/>
      <c r="L48" s="16"/>
      <c r="M48" s="16"/>
      <c r="N48" s="16"/>
      <c r="O48" s="16"/>
    </row>
    <row r="49" spans="3:15" ht="29">
      <c r="C49" s="16">
        <v>3</v>
      </c>
      <c r="D49" s="5" t="s">
        <v>63</v>
      </c>
      <c r="E49" s="16" t="s">
        <v>66</v>
      </c>
      <c r="F49" s="16"/>
      <c r="G49" s="26">
        <v>40000</v>
      </c>
      <c r="H49" s="16"/>
      <c r="I49" s="16"/>
      <c r="J49" s="16"/>
      <c r="K49" s="16"/>
      <c r="L49" s="16"/>
      <c r="M49" s="16"/>
      <c r="N49" s="16"/>
      <c r="O49" s="16"/>
    </row>
    <row r="50" spans="3:15" ht="29">
      <c r="C50" s="16">
        <v>4</v>
      </c>
      <c r="D50" s="5" t="s">
        <v>12</v>
      </c>
      <c r="E50" s="16" t="s">
        <v>65</v>
      </c>
      <c r="F50" s="16"/>
      <c r="G50" s="26">
        <v>500000</v>
      </c>
      <c r="H50" s="16"/>
      <c r="I50" s="16"/>
      <c r="J50" s="16"/>
      <c r="K50" s="16"/>
      <c r="L50" s="16"/>
      <c r="M50" s="16"/>
      <c r="N50" s="16"/>
      <c r="O50" s="16"/>
    </row>
    <row r="51" spans="3:15" ht="29">
      <c r="C51" s="17"/>
      <c r="D51" s="17" t="s">
        <v>79</v>
      </c>
      <c r="E51" s="17"/>
      <c r="F51" s="17"/>
      <c r="G51" s="17"/>
      <c r="H51" s="17"/>
      <c r="I51" s="17"/>
      <c r="J51" s="17"/>
      <c r="K51" s="17"/>
      <c r="L51" s="17"/>
      <c r="M51" s="17"/>
      <c r="N51" s="17"/>
      <c r="O51" s="17"/>
    </row>
    <row r="52" spans="3:15">
      <c r="C52" s="20" t="s">
        <v>81</v>
      </c>
      <c r="D52" s="20" t="s">
        <v>80</v>
      </c>
      <c r="E52" s="20"/>
      <c r="F52" s="20"/>
      <c r="G52" s="20"/>
      <c r="H52" s="21"/>
      <c r="I52" s="21"/>
      <c r="J52" s="21"/>
      <c r="K52" s="21"/>
      <c r="L52" s="21"/>
      <c r="M52" s="21"/>
      <c r="N52" s="21"/>
      <c r="O52" s="21"/>
    </row>
    <row r="53" spans="3:15" s="22" customFormat="1" ht="43.5">
      <c r="C53" s="12" t="s">
        <v>1</v>
      </c>
      <c r="D53" s="23" t="s">
        <v>47</v>
      </c>
      <c r="E53" s="135" t="s">
        <v>50</v>
      </c>
      <c r="F53" s="136"/>
      <c r="G53" s="12" t="s">
        <v>46</v>
      </c>
      <c r="H53" s="12" t="s">
        <v>27</v>
      </c>
      <c r="I53" s="12" t="s">
        <v>28</v>
      </c>
      <c r="J53" s="12" t="s">
        <v>29</v>
      </c>
      <c r="K53" s="12" t="s">
        <v>30</v>
      </c>
      <c r="L53" s="12" t="s">
        <v>31</v>
      </c>
      <c r="M53" s="12" t="s">
        <v>48</v>
      </c>
      <c r="N53" s="12" t="s">
        <v>49</v>
      </c>
      <c r="O53" s="12" t="s">
        <v>74</v>
      </c>
    </row>
    <row r="54" spans="3:15" ht="29">
      <c r="C54" s="2">
        <v>1</v>
      </c>
      <c r="D54" s="9" t="s">
        <v>51</v>
      </c>
      <c r="E54" s="137" t="s">
        <v>52</v>
      </c>
      <c r="F54" s="138"/>
      <c r="G54" s="2">
        <v>4</v>
      </c>
      <c r="H54" s="2"/>
      <c r="I54" s="2"/>
      <c r="J54" s="2"/>
      <c r="K54" s="2"/>
      <c r="L54" s="2"/>
      <c r="M54" s="2"/>
      <c r="N54" s="2"/>
      <c r="O54" s="2"/>
    </row>
    <row r="55" spans="3:15" ht="29">
      <c r="C55" s="2">
        <v>2</v>
      </c>
      <c r="D55" s="9" t="s">
        <v>53</v>
      </c>
      <c r="E55" s="137" t="s">
        <v>54</v>
      </c>
      <c r="F55" s="138"/>
      <c r="G55" s="2">
        <v>2</v>
      </c>
      <c r="H55" s="2"/>
      <c r="I55" s="2"/>
      <c r="J55" s="2"/>
      <c r="K55" s="2"/>
      <c r="L55" s="2"/>
      <c r="M55" s="2"/>
      <c r="N55" s="2"/>
      <c r="O55" s="2"/>
    </row>
    <row r="56" spans="3:15" ht="29">
      <c r="C56" s="2">
        <v>3</v>
      </c>
      <c r="D56" s="9" t="s">
        <v>55</v>
      </c>
      <c r="E56" s="137" t="s">
        <v>54</v>
      </c>
      <c r="F56" s="138"/>
      <c r="G56" s="2">
        <v>2</v>
      </c>
      <c r="H56" s="2"/>
      <c r="I56" s="2"/>
      <c r="J56" s="2"/>
      <c r="K56" s="2"/>
      <c r="L56" s="2"/>
      <c r="M56" s="2"/>
      <c r="N56" s="2"/>
      <c r="O56" s="2"/>
    </row>
    <row r="57" spans="3:15" ht="29">
      <c r="C57" s="2">
        <v>4</v>
      </c>
      <c r="D57" s="9" t="s">
        <v>56</v>
      </c>
      <c r="E57" s="137" t="s">
        <v>52</v>
      </c>
      <c r="F57" s="138"/>
      <c r="G57" s="2">
        <v>4</v>
      </c>
      <c r="H57" s="2"/>
      <c r="I57" s="2"/>
      <c r="J57" s="2"/>
      <c r="K57" s="2"/>
      <c r="L57" s="2"/>
      <c r="M57" s="2"/>
      <c r="N57" s="2"/>
      <c r="O57" s="2"/>
    </row>
    <row r="58" spans="3:15" ht="29">
      <c r="C58" s="18"/>
      <c r="D58" s="19" t="s">
        <v>83</v>
      </c>
      <c r="E58" s="131"/>
      <c r="F58" s="132"/>
      <c r="G58" s="18"/>
      <c r="H58" s="18"/>
      <c r="I58" s="18"/>
      <c r="J58" s="18"/>
      <c r="K58" s="18"/>
      <c r="L58" s="18"/>
      <c r="M58" s="18"/>
      <c r="N58" s="18"/>
      <c r="O58" s="18"/>
    </row>
    <row r="59" spans="3:15">
      <c r="C59" s="13"/>
      <c r="D59" s="14" t="s">
        <v>84</v>
      </c>
      <c r="E59" s="13"/>
      <c r="F59" s="13"/>
      <c r="G59" s="13"/>
      <c r="H59" s="13"/>
      <c r="I59" s="13"/>
      <c r="J59" s="13"/>
      <c r="K59" s="13"/>
      <c r="L59" s="13"/>
      <c r="M59" s="13"/>
      <c r="N59" s="13"/>
      <c r="O59" s="13"/>
    </row>
  </sheetData>
  <mergeCells count="150">
    <mergeCell ref="C2:O2"/>
    <mergeCell ref="O5:O6"/>
    <mergeCell ref="O7:O8"/>
    <mergeCell ref="O9:O10"/>
    <mergeCell ref="O11:O12"/>
    <mergeCell ref="O13:O14"/>
    <mergeCell ref="O15:O16"/>
    <mergeCell ref="O17:O18"/>
    <mergeCell ref="O19:O20"/>
    <mergeCell ref="C5:C6"/>
    <mergeCell ref="D5:D6"/>
    <mergeCell ref="E5:E6"/>
    <mergeCell ref="F5:F6"/>
    <mergeCell ref="C7:C8"/>
    <mergeCell ref="D7:D8"/>
    <mergeCell ref="E7:E8"/>
    <mergeCell ref="F7:F8"/>
    <mergeCell ref="H5:H6"/>
    <mergeCell ref="I5:I6"/>
    <mergeCell ref="J5:J6"/>
    <mergeCell ref="K5:K6"/>
    <mergeCell ref="L5:L6"/>
    <mergeCell ref="N5:N6"/>
    <mergeCell ref="N7:N8"/>
    <mergeCell ref="O21:O22"/>
    <mergeCell ref="O23:O24"/>
    <mergeCell ref="O25:O26"/>
    <mergeCell ref="C9:C10"/>
    <mergeCell ref="D9:D10"/>
    <mergeCell ref="E9:E10"/>
    <mergeCell ref="F9:F10"/>
    <mergeCell ref="C11:C12"/>
    <mergeCell ref="D11:D12"/>
    <mergeCell ref="E11:E12"/>
    <mergeCell ref="F11:F12"/>
    <mergeCell ref="E19:E20"/>
    <mergeCell ref="F19:F20"/>
    <mergeCell ref="C13:C14"/>
    <mergeCell ref="D13:D14"/>
    <mergeCell ref="E13:E14"/>
    <mergeCell ref="F13:F14"/>
    <mergeCell ref="C15:C16"/>
    <mergeCell ref="D15:D16"/>
    <mergeCell ref="E15:E16"/>
    <mergeCell ref="F15:F16"/>
    <mergeCell ref="C25:C26"/>
    <mergeCell ref="D25:D26"/>
    <mergeCell ref="E25:E26"/>
    <mergeCell ref="I7:I8"/>
    <mergeCell ref="J7:J8"/>
    <mergeCell ref="K7:K8"/>
    <mergeCell ref="L7:L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M5:M6"/>
    <mergeCell ref="M7:M8"/>
    <mergeCell ref="M9:M10"/>
    <mergeCell ref="H7:H8"/>
    <mergeCell ref="N11:N12"/>
    <mergeCell ref="H13:H14"/>
    <mergeCell ref="I13:I14"/>
    <mergeCell ref="J13:J14"/>
    <mergeCell ref="K13:K14"/>
    <mergeCell ref="L13:L14"/>
    <mergeCell ref="N13:N14"/>
    <mergeCell ref="M11:M12"/>
    <mergeCell ref="M13:M14"/>
    <mergeCell ref="I11:I12"/>
    <mergeCell ref="J11:J12"/>
    <mergeCell ref="K11:K12"/>
    <mergeCell ref="L11:L12"/>
    <mergeCell ref="H11:H12"/>
    <mergeCell ref="H9:H10"/>
    <mergeCell ref="I9:I10"/>
    <mergeCell ref="J9:J10"/>
    <mergeCell ref="K9:K10"/>
    <mergeCell ref="L9:L10"/>
    <mergeCell ref="N9:N10"/>
    <mergeCell ref="N15:N16"/>
    <mergeCell ref="H17:H18"/>
    <mergeCell ref="I17:I18"/>
    <mergeCell ref="J17:J18"/>
    <mergeCell ref="K17:K18"/>
    <mergeCell ref="L17:L18"/>
    <mergeCell ref="N17:N18"/>
    <mergeCell ref="M15:M16"/>
    <mergeCell ref="M17:M18"/>
    <mergeCell ref="I15:I16"/>
    <mergeCell ref="J15:J16"/>
    <mergeCell ref="K15:K16"/>
    <mergeCell ref="L15:L16"/>
    <mergeCell ref="H15:H16"/>
    <mergeCell ref="N19:N20"/>
    <mergeCell ref="H21:H22"/>
    <mergeCell ref="I21:I22"/>
    <mergeCell ref="J21:J22"/>
    <mergeCell ref="K21:K22"/>
    <mergeCell ref="L21:L22"/>
    <mergeCell ref="N21:N22"/>
    <mergeCell ref="M19:M20"/>
    <mergeCell ref="M21:M22"/>
    <mergeCell ref="I19:I20"/>
    <mergeCell ref="J19:J20"/>
    <mergeCell ref="K19:K20"/>
    <mergeCell ref="L19:L20"/>
    <mergeCell ref="H19:H20"/>
    <mergeCell ref="N23:N24"/>
    <mergeCell ref="H25:H26"/>
    <mergeCell ref="I25:I26"/>
    <mergeCell ref="J25:J26"/>
    <mergeCell ref="K25:K26"/>
    <mergeCell ref="L25:L26"/>
    <mergeCell ref="N25:N26"/>
    <mergeCell ref="M23:M24"/>
    <mergeCell ref="M25:M26"/>
    <mergeCell ref="I23:I24"/>
    <mergeCell ref="J23:J24"/>
    <mergeCell ref="K23:K24"/>
    <mergeCell ref="L23:L24"/>
    <mergeCell ref="H23:H24"/>
    <mergeCell ref="E58:F58"/>
    <mergeCell ref="G5:G6"/>
    <mergeCell ref="G7:G8"/>
    <mergeCell ref="G9:G10"/>
    <mergeCell ref="G11:G12"/>
    <mergeCell ref="G13:G14"/>
    <mergeCell ref="G15:G16"/>
    <mergeCell ref="G17:G18"/>
    <mergeCell ref="G19:G20"/>
    <mergeCell ref="G21:G22"/>
    <mergeCell ref="G23:G24"/>
    <mergeCell ref="G25:G26"/>
    <mergeCell ref="E53:F53"/>
    <mergeCell ref="E54:F54"/>
    <mergeCell ref="E55:F55"/>
    <mergeCell ref="E56:F56"/>
    <mergeCell ref="E57:F57"/>
    <mergeCell ref="F25:F26"/>
  </mergeCells>
  <pageMargins left="0.7" right="0.7" top="0.75" bottom="0.75" header="0.3" footer="0.3"/>
  <pageSetup paperSize="9" scale="6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2060"/>
  </sheetPr>
  <dimension ref="A1:M59"/>
  <sheetViews>
    <sheetView topLeftCell="B1" zoomScale="80" zoomScaleNormal="80" zoomScaleSheetLayoutView="75" workbookViewId="0">
      <pane ySplit="4" topLeftCell="A17" activePane="bottomLeft" state="frozen"/>
      <selection pane="bottomLeft" activeCell="C36" sqref="C36"/>
    </sheetView>
  </sheetViews>
  <sheetFormatPr defaultColWidth="9.1796875" defaultRowHeight="14.5"/>
  <cols>
    <col min="1" max="1" width="5.54296875" style="46" bestFit="1" customWidth="1"/>
    <col min="2" max="2" width="54.453125" style="4" bestFit="1" customWidth="1"/>
    <col min="3" max="3" width="43.54296875" style="4" customWidth="1"/>
    <col min="4" max="5" width="9.1796875" style="4"/>
    <col min="6" max="6" width="11.26953125" style="4" customWidth="1"/>
    <col min="7" max="8" width="9.1796875" style="4"/>
    <col min="9" max="9" width="11.54296875" style="4" customWidth="1"/>
    <col min="10" max="10" width="11" style="4" bestFit="1" customWidth="1"/>
    <col min="11" max="11" width="9.1796875" style="4"/>
    <col min="12" max="12" width="10.81640625" style="4" customWidth="1"/>
    <col min="13" max="13" width="21.81640625" style="4" customWidth="1"/>
    <col min="14" max="16384" width="9.1796875" style="4"/>
  </cols>
  <sheetData>
    <row r="1" spans="1:13">
      <c r="A1" s="126" t="s">
        <v>282</v>
      </c>
      <c r="B1" s="127"/>
      <c r="C1" s="127"/>
      <c r="D1" s="127"/>
      <c r="E1" s="127"/>
      <c r="F1" s="127"/>
      <c r="G1" s="127"/>
      <c r="H1" s="127"/>
      <c r="I1" s="127"/>
      <c r="J1" s="127"/>
      <c r="K1" s="127"/>
      <c r="L1" s="127"/>
      <c r="M1" s="127"/>
    </row>
    <row r="2" spans="1:13">
      <c r="A2" s="144" t="s">
        <v>172</v>
      </c>
      <c r="B2" s="144"/>
    </row>
    <row r="3" spans="1:13">
      <c r="A3" s="145"/>
      <c r="B3" s="146"/>
      <c r="C3" s="147"/>
      <c r="D3" s="141" t="s">
        <v>139</v>
      </c>
      <c r="E3" s="142"/>
      <c r="F3" s="143"/>
      <c r="G3" s="140" t="s">
        <v>140</v>
      </c>
      <c r="H3" s="140"/>
      <c r="I3" s="140"/>
      <c r="J3" s="140" t="s">
        <v>141</v>
      </c>
      <c r="K3" s="140"/>
      <c r="L3" s="140"/>
      <c r="M3" s="57" t="s">
        <v>108</v>
      </c>
    </row>
    <row r="4" spans="1:13" ht="42.75" customHeight="1">
      <c r="A4" s="55" t="s">
        <v>111</v>
      </c>
      <c r="B4" s="55" t="s">
        <v>33</v>
      </c>
      <c r="C4" s="55" t="s">
        <v>109</v>
      </c>
      <c r="D4" s="55" t="s">
        <v>100</v>
      </c>
      <c r="E4" s="55" t="s">
        <v>101</v>
      </c>
      <c r="F4" s="55" t="s">
        <v>110</v>
      </c>
      <c r="G4" s="55" t="s">
        <v>100</v>
      </c>
      <c r="H4" s="55" t="s">
        <v>101</v>
      </c>
      <c r="I4" s="55" t="s">
        <v>110</v>
      </c>
      <c r="J4" s="55" t="s">
        <v>100</v>
      </c>
      <c r="K4" s="55" t="s">
        <v>101</v>
      </c>
      <c r="L4" s="55" t="s">
        <v>110</v>
      </c>
      <c r="M4" s="56"/>
    </row>
    <row r="5" spans="1:13" ht="30" customHeight="1">
      <c r="A5" s="153" t="s">
        <v>112</v>
      </c>
      <c r="B5" s="153"/>
      <c r="C5" s="153"/>
      <c r="D5" s="153"/>
      <c r="E5" s="153"/>
      <c r="F5" s="153"/>
      <c r="G5" s="153"/>
      <c r="H5" s="153"/>
      <c r="I5" s="153"/>
      <c r="J5" s="153"/>
      <c r="K5" s="153"/>
      <c r="L5" s="153"/>
      <c r="M5" s="153"/>
    </row>
    <row r="6" spans="1:13">
      <c r="A6" s="43">
        <v>1</v>
      </c>
      <c r="B6" s="37" t="s">
        <v>154</v>
      </c>
      <c r="C6" s="6"/>
      <c r="D6" s="66">
        <v>4</v>
      </c>
      <c r="E6" s="6"/>
      <c r="F6" s="65">
        <f>D6*E6</f>
        <v>0</v>
      </c>
      <c r="G6" s="66">
        <v>4</v>
      </c>
      <c r="H6" s="6"/>
      <c r="I6" s="65">
        <f t="shared" ref="I6:I8" si="0">G6*H6</f>
        <v>0</v>
      </c>
      <c r="J6" s="66">
        <v>4</v>
      </c>
      <c r="K6" s="6"/>
      <c r="L6" s="65">
        <f t="shared" ref="L6:L8" si="1">J6*K6</f>
        <v>0</v>
      </c>
      <c r="M6" s="65">
        <f t="shared" ref="M6:M11" si="2">SUM(F6,I6,L6)</f>
        <v>0</v>
      </c>
    </row>
    <row r="7" spans="1:13">
      <c r="A7" s="43">
        <v>2</v>
      </c>
      <c r="B7" s="16" t="s">
        <v>146</v>
      </c>
      <c r="C7" s="6"/>
      <c r="D7" s="66">
        <v>2</v>
      </c>
      <c r="E7" s="6"/>
      <c r="F7" s="65">
        <f>D7*E7</f>
        <v>0</v>
      </c>
      <c r="G7" s="66">
        <v>2</v>
      </c>
      <c r="H7" s="6"/>
      <c r="I7" s="65">
        <f t="shared" si="0"/>
        <v>0</v>
      </c>
      <c r="J7" s="66">
        <v>2</v>
      </c>
      <c r="K7" s="6"/>
      <c r="L7" s="65">
        <f t="shared" si="1"/>
        <v>0</v>
      </c>
      <c r="M7" s="65">
        <f t="shared" si="2"/>
        <v>0</v>
      </c>
    </row>
    <row r="8" spans="1:13">
      <c r="A8" s="43">
        <v>3</v>
      </c>
      <c r="B8" s="16" t="s">
        <v>155</v>
      </c>
      <c r="C8" s="6"/>
      <c r="D8" s="66">
        <v>1</v>
      </c>
      <c r="E8" s="6"/>
      <c r="F8" s="65">
        <f>D8*E8</f>
        <v>0</v>
      </c>
      <c r="G8" s="66">
        <v>1</v>
      </c>
      <c r="H8" s="6"/>
      <c r="I8" s="65">
        <f t="shared" si="0"/>
        <v>0</v>
      </c>
      <c r="J8" s="66">
        <v>1</v>
      </c>
      <c r="K8" s="6"/>
      <c r="L8" s="65">
        <f t="shared" si="1"/>
        <v>0</v>
      </c>
      <c r="M8" s="65">
        <f t="shared" si="2"/>
        <v>0</v>
      </c>
    </row>
    <row r="9" spans="1:13">
      <c r="A9" s="43">
        <v>4</v>
      </c>
      <c r="B9" s="6" t="s">
        <v>147</v>
      </c>
      <c r="C9" s="6"/>
      <c r="D9" s="66">
        <v>1</v>
      </c>
      <c r="E9" s="47"/>
      <c r="F9" s="65">
        <f t="shared" ref="F9:F11" si="3">D9*E9</f>
        <v>0</v>
      </c>
      <c r="G9" s="66">
        <v>1</v>
      </c>
      <c r="H9" s="6"/>
      <c r="I9" s="65">
        <f t="shared" ref="I9:I11" si="4">G9*H9</f>
        <v>0</v>
      </c>
      <c r="J9" s="66">
        <v>1</v>
      </c>
      <c r="K9" s="6"/>
      <c r="L9" s="65">
        <f t="shared" ref="L9:L11" si="5">J9*K9</f>
        <v>0</v>
      </c>
      <c r="M9" s="65">
        <f t="shared" si="2"/>
        <v>0</v>
      </c>
    </row>
    <row r="10" spans="1:13">
      <c r="A10" s="43">
        <v>5</v>
      </c>
      <c r="B10" s="6" t="s">
        <v>148</v>
      </c>
      <c r="C10" s="6"/>
      <c r="D10" s="66">
        <v>1</v>
      </c>
      <c r="E10" s="47"/>
      <c r="F10" s="65">
        <f t="shared" si="3"/>
        <v>0</v>
      </c>
      <c r="G10" s="66">
        <v>1</v>
      </c>
      <c r="H10" s="6"/>
      <c r="I10" s="65">
        <f t="shared" si="4"/>
        <v>0</v>
      </c>
      <c r="J10" s="66">
        <v>1</v>
      </c>
      <c r="K10" s="6"/>
      <c r="L10" s="65">
        <f t="shared" si="5"/>
        <v>0</v>
      </c>
      <c r="M10" s="65">
        <f t="shared" si="2"/>
        <v>0</v>
      </c>
    </row>
    <row r="11" spans="1:13">
      <c r="A11" s="43">
        <v>6</v>
      </c>
      <c r="B11" s="37" t="s">
        <v>152</v>
      </c>
      <c r="C11" s="6"/>
      <c r="D11" s="66">
        <v>2</v>
      </c>
      <c r="E11" s="47"/>
      <c r="F11" s="65">
        <f t="shared" si="3"/>
        <v>0</v>
      </c>
      <c r="G11" s="66">
        <v>2</v>
      </c>
      <c r="H11" s="6"/>
      <c r="I11" s="65">
        <f t="shared" si="4"/>
        <v>0</v>
      </c>
      <c r="J11" s="66">
        <v>2</v>
      </c>
      <c r="K11" s="6"/>
      <c r="L11" s="65">
        <f t="shared" si="5"/>
        <v>0</v>
      </c>
      <c r="M11" s="65">
        <f t="shared" si="2"/>
        <v>0</v>
      </c>
    </row>
    <row r="12" spans="1:13">
      <c r="A12" s="43">
        <v>7</v>
      </c>
      <c r="B12" s="6" t="s">
        <v>272</v>
      </c>
      <c r="C12" s="99"/>
      <c r="D12" s="66">
        <v>2</v>
      </c>
      <c r="E12" s="47"/>
      <c r="F12" s="65">
        <f t="shared" ref="F12:F13" si="6">D12*E12</f>
        <v>0</v>
      </c>
      <c r="G12" s="66">
        <v>2</v>
      </c>
      <c r="H12" s="6"/>
      <c r="I12" s="65">
        <f t="shared" ref="I12:I13" si="7">G12*H12</f>
        <v>0</v>
      </c>
      <c r="J12" s="98"/>
      <c r="K12" s="96"/>
      <c r="L12" s="97"/>
      <c r="M12" s="65">
        <f>SUM(F12,I12)</f>
        <v>0</v>
      </c>
    </row>
    <row r="13" spans="1:13">
      <c r="A13" s="43">
        <v>8</v>
      </c>
      <c r="B13" s="6" t="s">
        <v>271</v>
      </c>
      <c r="C13" s="99"/>
      <c r="D13" s="66">
        <v>2</v>
      </c>
      <c r="E13" s="47"/>
      <c r="F13" s="65">
        <f t="shared" si="6"/>
        <v>0</v>
      </c>
      <c r="G13" s="66">
        <v>2</v>
      </c>
      <c r="H13" s="6"/>
      <c r="I13" s="65">
        <f t="shared" si="7"/>
        <v>0</v>
      </c>
      <c r="J13" s="66">
        <v>2</v>
      </c>
      <c r="K13" s="6"/>
      <c r="L13" s="65">
        <f t="shared" ref="L13" si="8">J13*K13</f>
        <v>0</v>
      </c>
      <c r="M13" s="65">
        <f t="shared" ref="M13" si="9">SUM(F13,I13,L13)</f>
        <v>0</v>
      </c>
    </row>
    <row r="14" spans="1:13">
      <c r="A14" s="43">
        <v>9</v>
      </c>
      <c r="B14" s="6" t="s">
        <v>178</v>
      </c>
      <c r="C14" s="6"/>
      <c r="D14" s="66">
        <v>2</v>
      </c>
      <c r="E14" s="47"/>
      <c r="F14" s="65">
        <f t="shared" ref="F14:F26" si="10">D14*E14</f>
        <v>0</v>
      </c>
      <c r="G14" s="66">
        <v>2</v>
      </c>
      <c r="H14" s="6"/>
      <c r="I14" s="65">
        <f t="shared" ref="I14:I26" si="11">G14*H14</f>
        <v>0</v>
      </c>
      <c r="J14" s="66">
        <v>2</v>
      </c>
      <c r="K14" s="6"/>
      <c r="L14" s="65">
        <f t="shared" ref="L14:L26" si="12">J14*K14</f>
        <v>0</v>
      </c>
      <c r="M14" s="65">
        <f t="shared" ref="M14:M26" si="13">SUM(F14,I14,L14)</f>
        <v>0</v>
      </c>
    </row>
    <row r="15" spans="1:13">
      <c r="A15" s="43">
        <v>10</v>
      </c>
      <c r="B15" s="6" t="s">
        <v>157</v>
      </c>
      <c r="C15" s="6"/>
      <c r="D15" s="66">
        <v>4</v>
      </c>
      <c r="E15" s="47"/>
      <c r="F15" s="65">
        <f t="shared" si="10"/>
        <v>0</v>
      </c>
      <c r="G15" s="66">
        <v>4</v>
      </c>
      <c r="H15" s="6"/>
      <c r="I15" s="65">
        <f t="shared" si="11"/>
        <v>0</v>
      </c>
      <c r="J15" s="66">
        <v>4</v>
      </c>
      <c r="K15" s="6"/>
      <c r="L15" s="65">
        <f t="shared" si="12"/>
        <v>0</v>
      </c>
      <c r="M15" s="65">
        <f t="shared" si="13"/>
        <v>0</v>
      </c>
    </row>
    <row r="16" spans="1:13">
      <c r="A16" s="43">
        <v>11</v>
      </c>
      <c r="B16" s="6" t="s">
        <v>176</v>
      </c>
      <c r="C16" s="6"/>
      <c r="D16" s="66">
        <v>68</v>
      </c>
      <c r="E16" s="47"/>
      <c r="F16" s="65">
        <f t="shared" si="10"/>
        <v>0</v>
      </c>
      <c r="G16" s="66">
        <v>68</v>
      </c>
      <c r="H16" s="6"/>
      <c r="I16" s="65">
        <f t="shared" si="11"/>
        <v>0</v>
      </c>
      <c r="J16" s="66">
        <v>68</v>
      </c>
      <c r="K16" s="6"/>
      <c r="L16" s="65">
        <f t="shared" si="12"/>
        <v>0</v>
      </c>
      <c r="M16" s="65">
        <f t="shared" si="13"/>
        <v>0</v>
      </c>
    </row>
    <row r="17" spans="1:13">
      <c r="A17" s="43">
        <v>12</v>
      </c>
      <c r="B17" s="6" t="s">
        <v>177</v>
      </c>
      <c r="C17" s="6"/>
      <c r="D17" s="66">
        <v>2</v>
      </c>
      <c r="E17" s="47"/>
      <c r="F17" s="65">
        <f t="shared" ref="F17" si="14">D17*E17</f>
        <v>0</v>
      </c>
      <c r="G17" s="66">
        <v>2</v>
      </c>
      <c r="H17" s="6"/>
      <c r="I17" s="65">
        <f t="shared" ref="I17" si="15">G17*H17</f>
        <v>0</v>
      </c>
      <c r="J17" s="66">
        <v>2</v>
      </c>
      <c r="K17" s="6"/>
      <c r="L17" s="65">
        <f t="shared" ref="L17" si="16">J17*K17</f>
        <v>0</v>
      </c>
      <c r="M17" s="65">
        <f t="shared" ref="M17" si="17">SUM(F17,I17,L17)</f>
        <v>0</v>
      </c>
    </row>
    <row r="18" spans="1:13">
      <c r="A18" s="43">
        <v>12</v>
      </c>
      <c r="B18" s="6" t="s">
        <v>160</v>
      </c>
      <c r="C18" s="6"/>
      <c r="D18" s="66">
        <v>73</v>
      </c>
      <c r="E18" s="47"/>
      <c r="F18" s="65">
        <f t="shared" ref="F18:F19" si="18">D18*E18</f>
        <v>0</v>
      </c>
      <c r="G18" s="66">
        <v>73</v>
      </c>
      <c r="H18" s="6"/>
      <c r="I18" s="65">
        <f t="shared" ref="I18:I19" si="19">G18*H18</f>
        <v>0</v>
      </c>
      <c r="J18" s="66">
        <v>73</v>
      </c>
      <c r="K18" s="6"/>
      <c r="L18" s="65">
        <f t="shared" ref="L18:L19" si="20">J18*K18</f>
        <v>0</v>
      </c>
      <c r="M18" s="65">
        <f t="shared" ref="M18:M19" si="21">SUM(F18,I18,L18)</f>
        <v>0</v>
      </c>
    </row>
    <row r="19" spans="1:13">
      <c r="A19" s="43">
        <v>13</v>
      </c>
      <c r="B19" s="6" t="s">
        <v>268</v>
      </c>
      <c r="C19" s="6"/>
      <c r="D19" s="66">
        <v>5</v>
      </c>
      <c r="E19" s="47"/>
      <c r="F19" s="65">
        <f t="shared" si="18"/>
        <v>0</v>
      </c>
      <c r="G19" s="66">
        <v>5</v>
      </c>
      <c r="H19" s="6"/>
      <c r="I19" s="65">
        <f t="shared" si="19"/>
        <v>0</v>
      </c>
      <c r="J19" s="66">
        <v>5</v>
      </c>
      <c r="K19" s="6"/>
      <c r="L19" s="65">
        <f t="shared" si="20"/>
        <v>0</v>
      </c>
      <c r="M19" s="65">
        <f t="shared" si="21"/>
        <v>0</v>
      </c>
    </row>
    <row r="20" spans="1:13">
      <c r="A20" s="43">
        <v>14</v>
      </c>
      <c r="B20" s="6" t="s">
        <v>159</v>
      </c>
      <c r="C20" s="6"/>
      <c r="D20" s="66">
        <v>2</v>
      </c>
      <c r="E20" s="47"/>
      <c r="F20" s="65">
        <f t="shared" si="10"/>
        <v>0</v>
      </c>
      <c r="G20" s="66">
        <v>2</v>
      </c>
      <c r="H20" s="6"/>
      <c r="I20" s="65">
        <f t="shared" si="11"/>
        <v>0</v>
      </c>
      <c r="J20" s="66">
        <v>2</v>
      </c>
      <c r="K20" s="6"/>
      <c r="L20" s="65">
        <f t="shared" si="12"/>
        <v>0</v>
      </c>
      <c r="M20" s="65">
        <f t="shared" si="13"/>
        <v>0</v>
      </c>
    </row>
    <row r="21" spans="1:13">
      <c r="A21" s="43">
        <v>15</v>
      </c>
      <c r="B21" s="6" t="s">
        <v>150</v>
      </c>
      <c r="C21" s="6"/>
      <c r="D21" s="66">
        <v>2</v>
      </c>
      <c r="E21" s="47"/>
      <c r="F21" s="65">
        <f t="shared" si="10"/>
        <v>0</v>
      </c>
      <c r="G21" s="66">
        <v>2</v>
      </c>
      <c r="H21" s="6"/>
      <c r="I21" s="65">
        <f t="shared" si="11"/>
        <v>0</v>
      </c>
      <c r="J21" s="66">
        <v>2</v>
      </c>
      <c r="K21" s="6"/>
      <c r="L21" s="65">
        <f t="shared" si="12"/>
        <v>0</v>
      </c>
      <c r="M21" s="65">
        <f t="shared" si="13"/>
        <v>0</v>
      </c>
    </row>
    <row r="22" spans="1:13">
      <c r="A22" s="43">
        <v>16</v>
      </c>
      <c r="B22" s="6" t="s">
        <v>149</v>
      </c>
      <c r="C22" s="6"/>
      <c r="D22" s="66">
        <v>4</v>
      </c>
      <c r="E22" s="47"/>
      <c r="F22" s="65">
        <f t="shared" si="10"/>
        <v>0</v>
      </c>
      <c r="G22" s="66">
        <v>4</v>
      </c>
      <c r="H22" s="6"/>
      <c r="I22" s="65">
        <f t="shared" si="11"/>
        <v>0</v>
      </c>
      <c r="J22" s="66">
        <v>4</v>
      </c>
      <c r="K22" s="6"/>
      <c r="L22" s="65">
        <f t="shared" si="12"/>
        <v>0</v>
      </c>
      <c r="M22" s="65">
        <f t="shared" si="13"/>
        <v>0</v>
      </c>
    </row>
    <row r="23" spans="1:13">
      <c r="A23" s="43">
        <v>17</v>
      </c>
      <c r="B23" s="6" t="s">
        <v>144</v>
      </c>
      <c r="C23" s="6"/>
      <c r="D23" s="66">
        <v>2</v>
      </c>
      <c r="E23" s="47"/>
      <c r="F23" s="65">
        <f t="shared" si="10"/>
        <v>0</v>
      </c>
      <c r="G23" s="66">
        <v>2</v>
      </c>
      <c r="H23" s="6"/>
      <c r="I23" s="65">
        <f t="shared" si="11"/>
        <v>0</v>
      </c>
      <c r="J23" s="66">
        <v>2</v>
      </c>
      <c r="K23" s="6"/>
      <c r="L23" s="65">
        <f t="shared" si="12"/>
        <v>0</v>
      </c>
      <c r="M23" s="65">
        <f t="shared" si="13"/>
        <v>0</v>
      </c>
    </row>
    <row r="24" spans="1:13">
      <c r="A24" s="43">
        <v>18</v>
      </c>
      <c r="B24" s="6" t="s">
        <v>158</v>
      </c>
      <c r="C24" s="6"/>
      <c r="D24" s="66">
        <v>2</v>
      </c>
      <c r="E24" s="47"/>
      <c r="F24" s="65">
        <f t="shared" si="10"/>
        <v>0</v>
      </c>
      <c r="G24" s="66">
        <v>2</v>
      </c>
      <c r="H24" s="6"/>
      <c r="I24" s="65">
        <f t="shared" si="11"/>
        <v>0</v>
      </c>
      <c r="J24" s="66">
        <v>2</v>
      </c>
      <c r="K24" s="6"/>
      <c r="L24" s="65">
        <f t="shared" si="12"/>
        <v>0</v>
      </c>
      <c r="M24" s="65">
        <f t="shared" si="13"/>
        <v>0</v>
      </c>
    </row>
    <row r="25" spans="1:13">
      <c r="A25" s="43">
        <v>19</v>
      </c>
      <c r="B25" s="6" t="s">
        <v>161</v>
      </c>
      <c r="C25" s="6"/>
      <c r="D25" s="66">
        <v>2</v>
      </c>
      <c r="E25" s="47"/>
      <c r="F25" s="65">
        <f t="shared" ref="F25" si="22">D25*E25</f>
        <v>0</v>
      </c>
      <c r="G25" s="66">
        <v>2</v>
      </c>
      <c r="H25" s="6"/>
      <c r="I25" s="65">
        <f t="shared" ref="I25" si="23">G25*H25</f>
        <v>0</v>
      </c>
      <c r="J25" s="66">
        <v>2</v>
      </c>
      <c r="K25" s="6"/>
      <c r="L25" s="65">
        <f t="shared" ref="L25" si="24">J25*K25</f>
        <v>0</v>
      </c>
      <c r="M25" s="65">
        <f t="shared" ref="M25" si="25">SUM(F25,I25,L25)</f>
        <v>0</v>
      </c>
    </row>
    <row r="26" spans="1:13">
      <c r="A26" s="43">
        <v>20</v>
      </c>
      <c r="B26" s="47" t="s">
        <v>113</v>
      </c>
      <c r="C26" s="6"/>
      <c r="D26" s="66"/>
      <c r="E26" s="47"/>
      <c r="F26" s="65">
        <f t="shared" si="10"/>
        <v>0</v>
      </c>
      <c r="G26" s="6"/>
      <c r="H26" s="6"/>
      <c r="I26" s="65">
        <f t="shared" si="11"/>
        <v>0</v>
      </c>
      <c r="J26" s="6"/>
      <c r="K26" s="6"/>
      <c r="L26" s="65">
        <f t="shared" si="12"/>
        <v>0</v>
      </c>
      <c r="M26" s="65">
        <f t="shared" si="13"/>
        <v>0</v>
      </c>
    </row>
    <row r="27" spans="1:13" s="28" customFormat="1">
      <c r="A27" s="150" t="s">
        <v>108</v>
      </c>
      <c r="B27" s="151"/>
      <c r="C27" s="29"/>
      <c r="D27" s="29"/>
      <c r="E27" s="29"/>
      <c r="F27" s="86">
        <f>SUM(F6:F26)</f>
        <v>0</v>
      </c>
      <c r="G27" s="29"/>
      <c r="H27" s="29"/>
      <c r="I27" s="86">
        <f>SUM(I6:I26)</f>
        <v>0</v>
      </c>
      <c r="J27" s="29"/>
      <c r="K27" s="29"/>
      <c r="L27" s="86">
        <f>SUM(L6:L26)</f>
        <v>0</v>
      </c>
      <c r="M27" s="86">
        <f>SUM(M6:M26)</f>
        <v>0</v>
      </c>
    </row>
    <row r="28" spans="1:13" ht="28.5" customHeight="1">
      <c r="A28" s="154" t="s">
        <v>131</v>
      </c>
      <c r="B28" s="154"/>
      <c r="C28" s="154"/>
      <c r="D28" s="154"/>
      <c r="E28" s="154"/>
      <c r="F28" s="154"/>
      <c r="G28" s="154"/>
      <c r="H28" s="154"/>
      <c r="I28" s="154"/>
      <c r="J28" s="154"/>
      <c r="K28" s="154"/>
      <c r="L28" s="154"/>
      <c r="M28" s="154"/>
    </row>
    <row r="29" spans="1:13">
      <c r="A29" s="43">
        <v>1</v>
      </c>
      <c r="B29" s="37" t="s">
        <v>154</v>
      </c>
      <c r="C29" s="6"/>
      <c r="D29" s="66">
        <v>3</v>
      </c>
      <c r="E29" s="37"/>
      <c r="F29" s="87">
        <f>D29*E29</f>
        <v>0</v>
      </c>
      <c r="G29" s="66">
        <v>3</v>
      </c>
      <c r="H29" s="6"/>
      <c r="I29" s="65">
        <f t="shared" ref="I29" si="26">G29*H29</f>
        <v>0</v>
      </c>
      <c r="J29" s="66">
        <v>3</v>
      </c>
      <c r="K29" s="6"/>
      <c r="L29" s="65">
        <f t="shared" ref="L29" si="27">J29*K29</f>
        <v>0</v>
      </c>
      <c r="M29" s="65">
        <f t="shared" ref="M29" si="28">SUM(F29,I29,L29)</f>
        <v>0</v>
      </c>
    </row>
    <row r="30" spans="1:13">
      <c r="A30" s="43">
        <v>2</v>
      </c>
      <c r="B30" s="16" t="s">
        <v>146</v>
      </c>
      <c r="C30" s="6"/>
      <c r="D30" s="66">
        <v>2</v>
      </c>
      <c r="E30" s="37"/>
      <c r="F30" s="87">
        <f t="shared" ref="F30:F44" si="29">D30*E30</f>
        <v>0</v>
      </c>
      <c r="G30" s="66">
        <v>2</v>
      </c>
      <c r="H30" s="6"/>
      <c r="I30" s="65">
        <f t="shared" ref="I30:I44" si="30">G30*H30</f>
        <v>0</v>
      </c>
      <c r="J30" s="66">
        <v>2</v>
      </c>
      <c r="K30" s="6"/>
      <c r="L30" s="65">
        <f t="shared" ref="L30:L44" si="31">J30*K30</f>
        <v>0</v>
      </c>
      <c r="M30" s="65">
        <f t="shared" ref="M30:M44" si="32">SUM(F30,I30,L30)</f>
        <v>0</v>
      </c>
    </row>
    <row r="31" spans="1:13">
      <c r="A31" s="43">
        <v>3</v>
      </c>
      <c r="B31" s="16" t="s">
        <v>155</v>
      </c>
      <c r="C31" s="6"/>
      <c r="D31" s="66">
        <v>1</v>
      </c>
      <c r="E31" s="37"/>
      <c r="F31" s="87">
        <f t="shared" si="29"/>
        <v>0</v>
      </c>
      <c r="G31" s="66">
        <v>1</v>
      </c>
      <c r="H31" s="6"/>
      <c r="I31" s="65">
        <f t="shared" si="30"/>
        <v>0</v>
      </c>
      <c r="J31" s="66">
        <v>1</v>
      </c>
      <c r="K31" s="6"/>
      <c r="L31" s="65">
        <f t="shared" si="31"/>
        <v>0</v>
      </c>
      <c r="M31" s="65">
        <f t="shared" si="32"/>
        <v>0</v>
      </c>
    </row>
    <row r="32" spans="1:13">
      <c r="A32" s="43">
        <v>4</v>
      </c>
      <c r="B32" s="6" t="s">
        <v>148</v>
      </c>
      <c r="C32" s="6"/>
      <c r="D32" s="66">
        <v>1</v>
      </c>
      <c r="E32" s="37"/>
      <c r="F32" s="87">
        <f t="shared" si="29"/>
        <v>0</v>
      </c>
      <c r="G32" s="66">
        <v>1</v>
      </c>
      <c r="H32" s="6"/>
      <c r="I32" s="65">
        <f t="shared" si="30"/>
        <v>0</v>
      </c>
      <c r="J32" s="66">
        <v>1</v>
      </c>
      <c r="K32" s="6"/>
      <c r="L32" s="65">
        <f t="shared" si="31"/>
        <v>0</v>
      </c>
      <c r="M32" s="65">
        <f t="shared" si="32"/>
        <v>0</v>
      </c>
    </row>
    <row r="33" spans="1:13">
      <c r="A33" s="43">
        <v>5</v>
      </c>
      <c r="B33" s="6" t="s">
        <v>152</v>
      </c>
      <c r="C33" s="6"/>
      <c r="D33" s="66">
        <v>2</v>
      </c>
      <c r="E33" s="37"/>
      <c r="F33" s="87">
        <f t="shared" si="29"/>
        <v>0</v>
      </c>
      <c r="G33" s="66">
        <v>2</v>
      </c>
      <c r="H33" s="6"/>
      <c r="I33" s="65">
        <f t="shared" si="30"/>
        <v>0</v>
      </c>
      <c r="J33" s="66">
        <v>2</v>
      </c>
      <c r="K33" s="6"/>
      <c r="L33" s="65">
        <f t="shared" si="31"/>
        <v>0</v>
      </c>
      <c r="M33" s="65">
        <f t="shared" si="32"/>
        <v>0</v>
      </c>
    </row>
    <row r="34" spans="1:13">
      <c r="A34" s="43">
        <v>6</v>
      </c>
      <c r="B34" s="6" t="s">
        <v>272</v>
      </c>
      <c r="C34" s="99"/>
      <c r="D34" s="66">
        <v>2</v>
      </c>
      <c r="E34" s="37"/>
      <c r="F34" s="87">
        <f t="shared" ref="F34:F35" si="33">D34*E34</f>
        <v>0</v>
      </c>
      <c r="G34" s="66">
        <v>2</v>
      </c>
      <c r="H34" s="6"/>
      <c r="I34" s="65">
        <f t="shared" ref="I34:I35" si="34">G34*H34</f>
        <v>0</v>
      </c>
      <c r="J34" s="98"/>
      <c r="K34" s="96"/>
      <c r="L34" s="97"/>
      <c r="M34" s="65">
        <f>SUM(F34,I34)</f>
        <v>0</v>
      </c>
    </row>
    <row r="35" spans="1:13">
      <c r="A35" s="43">
        <v>7</v>
      </c>
      <c r="B35" s="6" t="s">
        <v>271</v>
      </c>
      <c r="C35" s="99"/>
      <c r="D35" s="66">
        <v>2</v>
      </c>
      <c r="E35" s="37"/>
      <c r="F35" s="87">
        <f t="shared" si="33"/>
        <v>0</v>
      </c>
      <c r="G35" s="66">
        <v>2</v>
      </c>
      <c r="H35" s="6"/>
      <c r="I35" s="65">
        <f t="shared" si="34"/>
        <v>0</v>
      </c>
      <c r="J35" s="66">
        <v>2</v>
      </c>
      <c r="K35" s="6"/>
      <c r="L35" s="65">
        <f t="shared" ref="L35" si="35">J35*K35</f>
        <v>0</v>
      </c>
      <c r="M35" s="65">
        <f t="shared" ref="M35" si="36">SUM(F35,I35,L35)</f>
        <v>0</v>
      </c>
    </row>
    <row r="36" spans="1:13">
      <c r="A36" s="43">
        <v>8</v>
      </c>
      <c r="B36" s="6" t="s">
        <v>178</v>
      </c>
      <c r="C36" s="6"/>
      <c r="D36" s="66">
        <v>2</v>
      </c>
      <c r="E36" s="37"/>
      <c r="F36" s="87">
        <f t="shared" si="29"/>
        <v>0</v>
      </c>
      <c r="G36" s="66">
        <v>2</v>
      </c>
      <c r="H36" s="6"/>
      <c r="I36" s="65">
        <f t="shared" si="30"/>
        <v>0</v>
      </c>
      <c r="J36" s="66">
        <v>2</v>
      </c>
      <c r="K36" s="6"/>
      <c r="L36" s="65">
        <f t="shared" si="31"/>
        <v>0</v>
      </c>
      <c r="M36" s="65">
        <f t="shared" si="32"/>
        <v>0</v>
      </c>
    </row>
    <row r="37" spans="1:13">
      <c r="A37" s="43">
        <v>9</v>
      </c>
      <c r="B37" s="6" t="s">
        <v>157</v>
      </c>
      <c r="C37" s="6"/>
      <c r="D37" s="66">
        <v>4</v>
      </c>
      <c r="E37" s="37"/>
      <c r="F37" s="87">
        <f t="shared" si="29"/>
        <v>0</v>
      </c>
      <c r="G37" s="66">
        <v>4</v>
      </c>
      <c r="H37" s="6"/>
      <c r="I37" s="65">
        <f t="shared" si="30"/>
        <v>0</v>
      </c>
      <c r="J37" s="66">
        <v>4</v>
      </c>
      <c r="K37" s="6"/>
      <c r="L37" s="65">
        <f t="shared" si="31"/>
        <v>0</v>
      </c>
      <c r="M37" s="65">
        <f t="shared" si="32"/>
        <v>0</v>
      </c>
    </row>
    <row r="38" spans="1:13">
      <c r="A38" s="43">
        <v>10</v>
      </c>
      <c r="B38" s="6" t="s">
        <v>159</v>
      </c>
      <c r="C38" s="6"/>
      <c r="D38" s="66">
        <v>2</v>
      </c>
      <c r="E38" s="37"/>
      <c r="F38" s="87">
        <f t="shared" si="29"/>
        <v>0</v>
      </c>
      <c r="G38" s="66">
        <v>2</v>
      </c>
      <c r="H38" s="6"/>
      <c r="I38" s="65">
        <f t="shared" si="30"/>
        <v>0</v>
      </c>
      <c r="J38" s="66">
        <v>2</v>
      </c>
      <c r="K38" s="6"/>
      <c r="L38" s="65">
        <f t="shared" si="31"/>
        <v>0</v>
      </c>
      <c r="M38" s="65">
        <f t="shared" si="32"/>
        <v>0</v>
      </c>
    </row>
    <row r="39" spans="1:13">
      <c r="A39" s="43">
        <v>11</v>
      </c>
      <c r="B39" s="6" t="s">
        <v>150</v>
      </c>
      <c r="C39" s="6"/>
      <c r="D39" s="66">
        <v>2</v>
      </c>
      <c r="E39" s="37"/>
      <c r="F39" s="87">
        <f t="shared" si="29"/>
        <v>0</v>
      </c>
      <c r="G39" s="66">
        <v>2</v>
      </c>
      <c r="H39" s="6"/>
      <c r="I39" s="65">
        <f t="shared" si="30"/>
        <v>0</v>
      </c>
      <c r="J39" s="66">
        <v>2</v>
      </c>
      <c r="K39" s="6"/>
      <c r="L39" s="65">
        <f t="shared" si="31"/>
        <v>0</v>
      </c>
      <c r="M39" s="65">
        <f t="shared" si="32"/>
        <v>0</v>
      </c>
    </row>
    <row r="40" spans="1:13">
      <c r="A40" s="43">
        <v>12</v>
      </c>
      <c r="B40" s="6" t="s">
        <v>149</v>
      </c>
      <c r="C40" s="6"/>
      <c r="D40" s="66">
        <v>4</v>
      </c>
      <c r="E40" s="37"/>
      <c r="F40" s="87">
        <f t="shared" si="29"/>
        <v>0</v>
      </c>
      <c r="G40" s="66">
        <v>4</v>
      </c>
      <c r="H40" s="6"/>
      <c r="I40" s="65">
        <f t="shared" si="30"/>
        <v>0</v>
      </c>
      <c r="J40" s="66">
        <v>4</v>
      </c>
      <c r="K40" s="6"/>
      <c r="L40" s="65">
        <f t="shared" si="31"/>
        <v>0</v>
      </c>
      <c r="M40" s="65">
        <f t="shared" si="32"/>
        <v>0</v>
      </c>
    </row>
    <row r="41" spans="1:13">
      <c r="A41" s="43">
        <v>13</v>
      </c>
      <c r="B41" s="6" t="s">
        <v>144</v>
      </c>
      <c r="C41" s="6"/>
      <c r="D41" s="66">
        <v>2</v>
      </c>
      <c r="E41" s="37"/>
      <c r="F41" s="87">
        <f t="shared" si="29"/>
        <v>0</v>
      </c>
      <c r="G41" s="66">
        <v>2</v>
      </c>
      <c r="H41" s="6"/>
      <c r="I41" s="65">
        <f t="shared" si="30"/>
        <v>0</v>
      </c>
      <c r="J41" s="66">
        <v>2</v>
      </c>
      <c r="K41" s="6"/>
      <c r="L41" s="65">
        <f t="shared" si="31"/>
        <v>0</v>
      </c>
      <c r="M41" s="65">
        <f t="shared" si="32"/>
        <v>0</v>
      </c>
    </row>
    <row r="42" spans="1:13">
      <c r="A42" s="43">
        <v>14</v>
      </c>
      <c r="B42" s="6" t="s">
        <v>158</v>
      </c>
      <c r="C42" s="6"/>
      <c r="D42" s="66">
        <v>2</v>
      </c>
      <c r="E42" s="37"/>
      <c r="F42" s="87">
        <f t="shared" si="29"/>
        <v>0</v>
      </c>
      <c r="G42" s="66">
        <v>2</v>
      </c>
      <c r="H42" s="6"/>
      <c r="I42" s="65">
        <f t="shared" si="30"/>
        <v>0</v>
      </c>
      <c r="J42" s="66">
        <v>2</v>
      </c>
      <c r="K42" s="6"/>
      <c r="L42" s="65">
        <f t="shared" si="31"/>
        <v>0</v>
      </c>
      <c r="M42" s="65">
        <f t="shared" si="32"/>
        <v>0</v>
      </c>
    </row>
    <row r="43" spans="1:13">
      <c r="A43" s="43">
        <v>15</v>
      </c>
      <c r="B43" s="6" t="s">
        <v>161</v>
      </c>
      <c r="C43" s="6"/>
      <c r="D43" s="66">
        <v>2</v>
      </c>
      <c r="E43" s="37"/>
      <c r="F43" s="87">
        <f t="shared" ref="F43" si="37">D43*E43</f>
        <v>0</v>
      </c>
      <c r="G43" s="66">
        <v>2</v>
      </c>
      <c r="H43" s="6"/>
      <c r="I43" s="65">
        <f t="shared" ref="I43" si="38">G43*H43</f>
        <v>0</v>
      </c>
      <c r="J43" s="66">
        <v>2</v>
      </c>
      <c r="K43" s="6"/>
      <c r="L43" s="65">
        <f t="shared" ref="L43" si="39">J43*K43</f>
        <v>0</v>
      </c>
      <c r="M43" s="65">
        <f t="shared" ref="M43" si="40">SUM(F43,I43,L43)</f>
        <v>0</v>
      </c>
    </row>
    <row r="44" spans="1:13">
      <c r="A44" s="43">
        <v>16</v>
      </c>
      <c r="B44" s="47" t="s">
        <v>113</v>
      </c>
      <c r="C44" s="6"/>
      <c r="D44" s="66"/>
      <c r="E44" s="37"/>
      <c r="F44" s="87">
        <f t="shared" si="29"/>
        <v>0</v>
      </c>
      <c r="G44" s="6"/>
      <c r="H44" s="6"/>
      <c r="I44" s="65">
        <f t="shared" si="30"/>
        <v>0</v>
      </c>
      <c r="J44" s="6"/>
      <c r="K44" s="6"/>
      <c r="L44" s="65">
        <f t="shared" si="31"/>
        <v>0</v>
      </c>
      <c r="M44" s="65">
        <f t="shared" si="32"/>
        <v>0</v>
      </c>
    </row>
    <row r="45" spans="1:13">
      <c r="A45" s="150" t="s">
        <v>108</v>
      </c>
      <c r="B45" s="151"/>
      <c r="C45" s="37"/>
      <c r="D45" s="37"/>
      <c r="E45" s="37"/>
      <c r="F45" s="86">
        <f>SUM(F29:F44)</f>
        <v>0</v>
      </c>
      <c r="G45" s="29"/>
      <c r="H45" s="29"/>
      <c r="I45" s="86">
        <f>SUM(I29:I44)</f>
        <v>0</v>
      </c>
      <c r="J45" s="29"/>
      <c r="K45" s="29"/>
      <c r="L45" s="86">
        <f>SUM(L29:L44)</f>
        <v>0</v>
      </c>
      <c r="M45" s="86">
        <f>SUM(M29:M44)</f>
        <v>0</v>
      </c>
    </row>
    <row r="46" spans="1:13">
      <c r="A46" s="152" t="s">
        <v>127</v>
      </c>
      <c r="B46" s="152"/>
      <c r="C46" s="152"/>
      <c r="D46" s="152"/>
      <c r="E46" s="152"/>
      <c r="F46" s="152"/>
      <c r="G46" s="152"/>
      <c r="H46" s="152"/>
      <c r="I46" s="152"/>
      <c r="J46" s="152"/>
      <c r="K46" s="152"/>
      <c r="L46" s="152"/>
      <c r="M46" s="82">
        <f>M27+M45</f>
        <v>0</v>
      </c>
    </row>
    <row r="48" spans="1:13">
      <c r="A48" s="48" t="s">
        <v>114</v>
      </c>
      <c r="B48" s="30"/>
      <c r="C48" s="31"/>
    </row>
    <row r="49" spans="1:6">
      <c r="A49" s="148" t="s">
        <v>115</v>
      </c>
      <c r="B49" s="148"/>
      <c r="C49" s="148"/>
      <c r="D49" s="148"/>
      <c r="E49" s="148"/>
      <c r="F49" s="148"/>
    </row>
    <row r="50" spans="1:6">
      <c r="A50" s="148" t="s">
        <v>116</v>
      </c>
      <c r="B50" s="148"/>
      <c r="C50" s="148"/>
      <c r="D50" s="148"/>
      <c r="E50" s="148"/>
      <c r="F50" s="148"/>
    </row>
    <row r="51" spans="1:6">
      <c r="A51" s="148" t="s">
        <v>117</v>
      </c>
      <c r="B51" s="148"/>
      <c r="C51" s="148"/>
      <c r="D51" s="148"/>
      <c r="E51" s="148"/>
      <c r="F51" s="148"/>
    </row>
    <row r="52" spans="1:6">
      <c r="A52" s="148" t="s">
        <v>118</v>
      </c>
      <c r="B52" s="148"/>
      <c r="C52" s="148"/>
      <c r="D52" s="148"/>
      <c r="E52" s="148"/>
      <c r="F52" s="148"/>
    </row>
    <row r="53" spans="1:6">
      <c r="A53" s="148" t="s">
        <v>119</v>
      </c>
      <c r="B53" s="148"/>
      <c r="C53" s="148"/>
      <c r="D53" s="148"/>
      <c r="E53" s="148"/>
      <c r="F53" s="148"/>
    </row>
    <row r="54" spans="1:6">
      <c r="A54" s="148" t="s">
        <v>145</v>
      </c>
      <c r="B54" s="148"/>
      <c r="C54" s="148"/>
      <c r="D54" s="148"/>
      <c r="E54" s="148"/>
      <c r="F54" s="148"/>
    </row>
    <row r="55" spans="1:6">
      <c r="A55" s="148" t="s">
        <v>120</v>
      </c>
      <c r="B55" s="148"/>
      <c r="C55" s="148"/>
      <c r="D55" s="148"/>
      <c r="E55" s="148"/>
      <c r="F55" s="148"/>
    </row>
    <row r="56" spans="1:6" ht="17.25" customHeight="1">
      <c r="A56" s="149" t="s">
        <v>173</v>
      </c>
      <c r="B56" s="149"/>
      <c r="C56" s="149"/>
      <c r="D56" s="149"/>
      <c r="E56" s="149"/>
      <c r="F56" s="149"/>
    </row>
    <row r="57" spans="1:6" ht="30" customHeight="1">
      <c r="A57" s="149" t="s">
        <v>121</v>
      </c>
      <c r="B57" s="149"/>
      <c r="C57" s="149"/>
      <c r="D57" s="149"/>
      <c r="E57" s="149"/>
      <c r="F57" s="149"/>
    </row>
    <row r="58" spans="1:6" ht="15" customHeight="1">
      <c r="A58" s="148" t="s">
        <v>122</v>
      </c>
      <c r="B58" s="148"/>
      <c r="C58" s="148"/>
      <c r="D58" s="148"/>
      <c r="E58" s="148"/>
      <c r="F58" s="148"/>
    </row>
    <row r="59" spans="1:6" ht="15" customHeight="1">
      <c r="A59" s="148" t="s">
        <v>126</v>
      </c>
      <c r="B59" s="148"/>
      <c r="C59" s="148"/>
      <c r="D59" s="148"/>
      <c r="E59" s="148"/>
      <c r="F59" s="148"/>
    </row>
  </sheetData>
  <mergeCells count="22">
    <mergeCell ref="A27:B27"/>
    <mergeCell ref="A45:B45"/>
    <mergeCell ref="A46:L46"/>
    <mergeCell ref="A49:F49"/>
    <mergeCell ref="A5:M5"/>
    <mergeCell ref="A28:M28"/>
    <mergeCell ref="A50:F50"/>
    <mergeCell ref="A56:F56"/>
    <mergeCell ref="A57:F57"/>
    <mergeCell ref="A58:F58"/>
    <mergeCell ref="A59:F59"/>
    <mergeCell ref="A51:F51"/>
    <mergeCell ref="A52:F52"/>
    <mergeCell ref="A53:F53"/>
    <mergeCell ref="A54:F54"/>
    <mergeCell ref="A55:F55"/>
    <mergeCell ref="G3:I3"/>
    <mergeCell ref="J3:L3"/>
    <mergeCell ref="A1:M1"/>
    <mergeCell ref="D3:F3"/>
    <mergeCell ref="A2:B2"/>
    <mergeCell ref="A3:C3"/>
  </mergeCells>
  <pageMargins left="0.7" right="0.7" top="0.75" bottom="0.75" header="0.3" footer="0.3"/>
  <pageSetup paperSize="9" scale="49" orientation="landscape"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2060"/>
  </sheetPr>
  <dimension ref="A1:F51"/>
  <sheetViews>
    <sheetView topLeftCell="A6" zoomScale="90" zoomScaleNormal="90" zoomScaleSheetLayoutView="100" workbookViewId="0">
      <selection activeCell="B27" sqref="B27"/>
    </sheetView>
  </sheetViews>
  <sheetFormatPr defaultColWidth="9.1796875" defaultRowHeight="14.5"/>
  <cols>
    <col min="1" max="1" width="9.1796875" style="46"/>
    <col min="2" max="2" width="55.453125" style="7" bestFit="1" customWidth="1"/>
    <col min="3" max="3" width="43.54296875" style="4" customWidth="1"/>
    <col min="4" max="4" width="9.1796875" style="46"/>
    <col min="5" max="5" width="9.1796875" style="4"/>
    <col min="6" max="6" width="10.1796875" style="4" bestFit="1" customWidth="1"/>
    <col min="7" max="16384" width="9.1796875" style="4"/>
  </cols>
  <sheetData>
    <row r="1" spans="1:6">
      <c r="A1" s="126" t="s">
        <v>283</v>
      </c>
      <c r="B1" s="127"/>
      <c r="C1" s="127"/>
      <c r="D1" s="127"/>
      <c r="E1" s="127"/>
      <c r="F1" s="127"/>
    </row>
    <row r="2" spans="1:6">
      <c r="A2" s="144" t="s">
        <v>142</v>
      </c>
      <c r="B2" s="144"/>
    </row>
    <row r="3" spans="1:6">
      <c r="A3" s="145"/>
      <c r="B3" s="146"/>
      <c r="C3" s="147"/>
      <c r="D3" s="141" t="s">
        <v>142</v>
      </c>
      <c r="E3" s="142"/>
      <c r="F3" s="143"/>
    </row>
    <row r="4" spans="1:6" ht="26.25" customHeight="1">
      <c r="A4" s="55" t="s">
        <v>111</v>
      </c>
      <c r="B4" s="55" t="s">
        <v>33</v>
      </c>
      <c r="C4" s="55" t="s">
        <v>163</v>
      </c>
      <c r="D4" s="55" t="s">
        <v>100</v>
      </c>
      <c r="E4" s="55" t="s">
        <v>101</v>
      </c>
      <c r="F4" s="55" t="s">
        <v>110</v>
      </c>
    </row>
    <row r="5" spans="1:6" ht="22.5" customHeight="1">
      <c r="A5" s="153" t="s">
        <v>129</v>
      </c>
      <c r="B5" s="153"/>
      <c r="C5" s="153"/>
      <c r="D5" s="153"/>
      <c r="E5" s="153"/>
      <c r="F5" s="153"/>
    </row>
    <row r="6" spans="1:6">
      <c r="A6" s="43">
        <v>1</v>
      </c>
      <c r="B6" s="37" t="s">
        <v>154</v>
      </c>
      <c r="C6" s="6"/>
      <c r="D6" s="65">
        <v>4</v>
      </c>
      <c r="E6" s="6"/>
      <c r="F6" s="65">
        <f>D6*E6</f>
        <v>0</v>
      </c>
    </row>
    <row r="7" spans="1:6">
      <c r="A7" s="43">
        <v>2</v>
      </c>
      <c r="B7" s="16" t="s">
        <v>146</v>
      </c>
      <c r="C7" s="6"/>
      <c r="D7" s="65">
        <v>2</v>
      </c>
      <c r="E7" s="6"/>
      <c r="F7" s="65">
        <f t="shared" ref="F7:F28" si="0">D7*E7</f>
        <v>0</v>
      </c>
    </row>
    <row r="8" spans="1:6">
      <c r="A8" s="43">
        <v>3</v>
      </c>
      <c r="B8" s="16" t="s">
        <v>155</v>
      </c>
      <c r="C8" s="6"/>
      <c r="D8" s="65">
        <v>1</v>
      </c>
      <c r="E8" s="6"/>
      <c r="F8" s="65">
        <f t="shared" si="0"/>
        <v>0</v>
      </c>
    </row>
    <row r="9" spans="1:6">
      <c r="A9" s="43">
        <v>4</v>
      </c>
      <c r="B9" s="6" t="s">
        <v>147</v>
      </c>
      <c r="C9" s="6"/>
      <c r="D9" s="65">
        <v>1</v>
      </c>
      <c r="E9" s="6"/>
      <c r="F9" s="65">
        <f t="shared" si="0"/>
        <v>0</v>
      </c>
    </row>
    <row r="10" spans="1:6">
      <c r="A10" s="43">
        <v>5</v>
      </c>
      <c r="B10" s="6" t="s">
        <v>148</v>
      </c>
      <c r="C10" s="6"/>
      <c r="D10" s="65">
        <v>1</v>
      </c>
      <c r="E10" s="6"/>
      <c r="F10" s="65">
        <f t="shared" si="0"/>
        <v>0</v>
      </c>
    </row>
    <row r="11" spans="1:6">
      <c r="A11" s="43">
        <v>6</v>
      </c>
      <c r="B11" s="6" t="s">
        <v>152</v>
      </c>
      <c r="C11" s="6"/>
      <c r="D11" s="65">
        <v>2</v>
      </c>
      <c r="E11" s="6"/>
      <c r="F11" s="65">
        <f t="shared" si="0"/>
        <v>0</v>
      </c>
    </row>
    <row r="12" spans="1:6">
      <c r="A12" s="43">
        <v>7</v>
      </c>
      <c r="B12" s="6" t="s">
        <v>272</v>
      </c>
      <c r="C12" s="6"/>
      <c r="D12" s="65">
        <v>2</v>
      </c>
      <c r="E12" s="6"/>
      <c r="F12" s="65">
        <f t="shared" ref="F12:F13" si="1">D12*E12</f>
        <v>0</v>
      </c>
    </row>
    <row r="13" spans="1:6">
      <c r="A13" s="43">
        <v>8</v>
      </c>
      <c r="B13" s="6" t="s">
        <v>271</v>
      </c>
      <c r="C13" s="6"/>
      <c r="D13" s="65">
        <v>2</v>
      </c>
      <c r="E13" s="6"/>
      <c r="F13" s="65">
        <f t="shared" si="1"/>
        <v>0</v>
      </c>
    </row>
    <row r="14" spans="1:6">
      <c r="A14" s="43">
        <v>9</v>
      </c>
      <c r="B14" s="6" t="s">
        <v>156</v>
      </c>
      <c r="C14" s="6"/>
      <c r="D14" s="65">
        <v>2</v>
      </c>
      <c r="E14" s="6"/>
      <c r="F14" s="65">
        <f t="shared" si="0"/>
        <v>0</v>
      </c>
    </row>
    <row r="15" spans="1:6">
      <c r="A15" s="43">
        <v>10</v>
      </c>
      <c r="B15" s="6" t="s">
        <v>157</v>
      </c>
      <c r="C15" s="6"/>
      <c r="D15" s="65">
        <v>4</v>
      </c>
      <c r="E15" s="6"/>
      <c r="F15" s="65">
        <f t="shared" si="0"/>
        <v>0</v>
      </c>
    </row>
    <row r="16" spans="1:6">
      <c r="A16" s="43">
        <v>11</v>
      </c>
      <c r="B16" s="6" t="s">
        <v>179</v>
      </c>
      <c r="C16" s="6"/>
      <c r="D16" s="65">
        <v>70</v>
      </c>
      <c r="E16" s="6"/>
      <c r="F16" s="65">
        <f t="shared" si="0"/>
        <v>0</v>
      </c>
    </row>
    <row r="17" spans="1:6">
      <c r="A17" s="43">
        <v>12</v>
      </c>
      <c r="B17" s="6" t="s">
        <v>160</v>
      </c>
      <c r="C17" s="6"/>
      <c r="D17" s="65">
        <v>73</v>
      </c>
      <c r="E17" s="6"/>
      <c r="F17" s="65">
        <f t="shared" si="0"/>
        <v>0</v>
      </c>
    </row>
    <row r="18" spans="1:6">
      <c r="A18" s="43">
        <v>13</v>
      </c>
      <c r="B18" s="6" t="s">
        <v>159</v>
      </c>
      <c r="C18" s="6"/>
      <c r="D18" s="65">
        <v>2</v>
      </c>
      <c r="E18" s="6"/>
      <c r="F18" s="65">
        <f t="shared" si="0"/>
        <v>0</v>
      </c>
    </row>
    <row r="19" spans="1:6">
      <c r="A19" s="43">
        <v>14</v>
      </c>
      <c r="B19" s="6" t="s">
        <v>150</v>
      </c>
      <c r="C19" s="6"/>
      <c r="D19" s="65">
        <v>2</v>
      </c>
      <c r="E19" s="6"/>
      <c r="F19" s="65">
        <f t="shared" si="0"/>
        <v>0</v>
      </c>
    </row>
    <row r="20" spans="1:6">
      <c r="A20" s="43">
        <v>15</v>
      </c>
      <c r="B20" s="6" t="s">
        <v>149</v>
      </c>
      <c r="C20" s="6"/>
      <c r="D20" s="65">
        <v>4</v>
      </c>
      <c r="E20" s="6"/>
      <c r="F20" s="65">
        <f t="shared" si="0"/>
        <v>0</v>
      </c>
    </row>
    <row r="21" spans="1:6">
      <c r="A21" s="43">
        <v>16</v>
      </c>
      <c r="B21" s="6" t="s">
        <v>144</v>
      </c>
      <c r="C21" s="6"/>
      <c r="D21" s="65">
        <v>2</v>
      </c>
      <c r="E21" s="6"/>
      <c r="F21" s="65">
        <f t="shared" si="0"/>
        <v>0</v>
      </c>
    </row>
    <row r="22" spans="1:6">
      <c r="A22" s="43">
        <v>17</v>
      </c>
      <c r="B22" s="6" t="s">
        <v>158</v>
      </c>
      <c r="C22" s="6"/>
      <c r="D22" s="65">
        <v>2</v>
      </c>
      <c r="E22" s="6"/>
      <c r="F22" s="65">
        <f t="shared" si="0"/>
        <v>0</v>
      </c>
    </row>
    <row r="23" spans="1:6">
      <c r="A23" s="43">
        <v>18</v>
      </c>
      <c r="B23" s="6" t="s">
        <v>161</v>
      </c>
      <c r="C23" s="6"/>
      <c r="D23" s="65">
        <v>2</v>
      </c>
      <c r="E23" s="6"/>
      <c r="F23" s="65">
        <f t="shared" si="0"/>
        <v>0</v>
      </c>
    </row>
    <row r="24" spans="1:6">
      <c r="A24" s="43">
        <v>19</v>
      </c>
      <c r="B24" s="6" t="s">
        <v>162</v>
      </c>
      <c r="C24" s="6"/>
      <c r="D24" s="65">
        <v>1</v>
      </c>
      <c r="E24" s="6"/>
      <c r="F24" s="65">
        <f t="shared" si="0"/>
        <v>0</v>
      </c>
    </row>
    <row r="25" spans="1:6">
      <c r="A25" s="43">
        <v>20</v>
      </c>
      <c r="B25" s="6" t="s">
        <v>221</v>
      </c>
      <c r="C25" s="6"/>
      <c r="D25" s="65">
        <v>1</v>
      </c>
      <c r="E25" s="6"/>
      <c r="F25" s="65">
        <f t="shared" si="0"/>
        <v>0</v>
      </c>
    </row>
    <row r="26" spans="1:6">
      <c r="A26" s="43">
        <v>21</v>
      </c>
      <c r="B26" s="6" t="s">
        <v>223</v>
      </c>
      <c r="C26" s="6"/>
      <c r="D26" s="65">
        <v>1</v>
      </c>
      <c r="E26" s="6"/>
      <c r="F26" s="65">
        <f t="shared" si="0"/>
        <v>0</v>
      </c>
    </row>
    <row r="27" spans="1:6">
      <c r="A27" s="43">
        <v>22</v>
      </c>
      <c r="B27" s="6" t="s">
        <v>220</v>
      </c>
      <c r="C27" s="6"/>
      <c r="D27" s="65">
        <v>1</v>
      </c>
      <c r="E27" s="6"/>
      <c r="F27" s="65">
        <f t="shared" ref="F27" si="2">D27*E27</f>
        <v>0</v>
      </c>
    </row>
    <row r="28" spans="1:6">
      <c r="A28" s="43">
        <v>23</v>
      </c>
      <c r="B28" s="47" t="s">
        <v>113</v>
      </c>
      <c r="C28" s="6"/>
      <c r="D28" s="6"/>
      <c r="E28" s="6"/>
      <c r="F28" s="65">
        <f t="shared" si="0"/>
        <v>0</v>
      </c>
    </row>
    <row r="29" spans="1:6" s="28" customFormat="1">
      <c r="A29" s="150" t="s">
        <v>108</v>
      </c>
      <c r="B29" s="151"/>
      <c r="C29" s="29"/>
      <c r="D29" s="51"/>
      <c r="E29" s="29"/>
      <c r="F29" s="86">
        <f>SUM(F6:F28)</f>
        <v>0</v>
      </c>
    </row>
    <row r="30" spans="1:6" ht="19.5" customHeight="1">
      <c r="A30" s="158" t="s">
        <v>131</v>
      </c>
      <c r="B30" s="158"/>
      <c r="C30" s="158"/>
      <c r="D30" s="158"/>
      <c r="E30" s="158"/>
      <c r="F30" s="158"/>
    </row>
    <row r="31" spans="1:6">
      <c r="A31" s="43">
        <v>1</v>
      </c>
      <c r="B31" s="37" t="s">
        <v>154</v>
      </c>
      <c r="C31" s="6"/>
      <c r="D31" s="87">
        <v>3</v>
      </c>
      <c r="E31" s="37"/>
      <c r="F31" s="87">
        <f>D31*E31</f>
        <v>0</v>
      </c>
    </row>
    <row r="32" spans="1:6">
      <c r="A32" s="43">
        <v>2</v>
      </c>
      <c r="B32" s="16" t="s">
        <v>146</v>
      </c>
      <c r="C32" s="6"/>
      <c r="D32" s="87">
        <v>2</v>
      </c>
      <c r="E32" s="37"/>
      <c r="F32" s="87">
        <f t="shared" ref="F32:F46" si="3">D32*E32</f>
        <v>0</v>
      </c>
    </row>
    <row r="33" spans="1:6">
      <c r="A33" s="43">
        <v>3</v>
      </c>
      <c r="B33" s="16" t="s">
        <v>155</v>
      </c>
      <c r="C33" s="6"/>
      <c r="D33" s="87">
        <v>1</v>
      </c>
      <c r="E33" s="37"/>
      <c r="F33" s="87">
        <f t="shared" si="3"/>
        <v>0</v>
      </c>
    </row>
    <row r="34" spans="1:6">
      <c r="A34" s="43">
        <v>4</v>
      </c>
      <c r="B34" s="6" t="s">
        <v>148</v>
      </c>
      <c r="C34" s="6"/>
      <c r="D34" s="87">
        <v>1</v>
      </c>
      <c r="E34" s="37"/>
      <c r="F34" s="87">
        <f t="shared" si="3"/>
        <v>0</v>
      </c>
    </row>
    <row r="35" spans="1:6">
      <c r="A35" s="43">
        <v>5</v>
      </c>
      <c r="B35" s="6" t="s">
        <v>152</v>
      </c>
      <c r="C35" s="6"/>
      <c r="D35" s="87">
        <v>2</v>
      </c>
      <c r="E35" s="37"/>
      <c r="F35" s="87">
        <f t="shared" si="3"/>
        <v>0</v>
      </c>
    </row>
    <row r="36" spans="1:6">
      <c r="A36" s="43">
        <v>6</v>
      </c>
      <c r="B36" s="6" t="s">
        <v>272</v>
      </c>
      <c r="C36" s="6"/>
      <c r="D36" s="87">
        <v>2</v>
      </c>
      <c r="E36" s="37"/>
      <c r="F36" s="87">
        <f t="shared" ref="F36:F37" si="4">D36*E36</f>
        <v>0</v>
      </c>
    </row>
    <row r="37" spans="1:6">
      <c r="A37" s="43">
        <v>7</v>
      </c>
      <c r="B37" s="6" t="s">
        <v>271</v>
      </c>
      <c r="C37" s="6"/>
      <c r="D37" s="87">
        <v>2</v>
      </c>
      <c r="E37" s="37"/>
      <c r="F37" s="87">
        <f t="shared" si="4"/>
        <v>0</v>
      </c>
    </row>
    <row r="38" spans="1:6">
      <c r="A38" s="43">
        <v>8</v>
      </c>
      <c r="B38" s="6" t="s">
        <v>156</v>
      </c>
      <c r="C38" s="6"/>
      <c r="D38" s="87">
        <v>2</v>
      </c>
      <c r="E38" s="37"/>
      <c r="F38" s="87">
        <f t="shared" si="3"/>
        <v>0</v>
      </c>
    </row>
    <row r="39" spans="1:6">
      <c r="A39" s="43">
        <v>9</v>
      </c>
      <c r="B39" s="6" t="s">
        <v>157</v>
      </c>
      <c r="C39" s="6"/>
      <c r="D39" s="87">
        <v>4</v>
      </c>
      <c r="E39" s="37"/>
      <c r="F39" s="87">
        <f t="shared" si="3"/>
        <v>0</v>
      </c>
    </row>
    <row r="40" spans="1:6">
      <c r="A40" s="43">
        <v>10</v>
      </c>
      <c r="B40" s="6" t="s">
        <v>159</v>
      </c>
      <c r="C40" s="6"/>
      <c r="D40" s="87">
        <v>2</v>
      </c>
      <c r="E40" s="37"/>
      <c r="F40" s="87">
        <f t="shared" si="3"/>
        <v>0</v>
      </c>
    </row>
    <row r="41" spans="1:6">
      <c r="A41" s="43">
        <v>11</v>
      </c>
      <c r="B41" s="6" t="s">
        <v>150</v>
      </c>
      <c r="C41" s="6"/>
      <c r="D41" s="87">
        <v>2</v>
      </c>
      <c r="E41" s="37"/>
      <c r="F41" s="87">
        <f t="shared" si="3"/>
        <v>0</v>
      </c>
    </row>
    <row r="42" spans="1:6">
      <c r="A42" s="43">
        <v>12</v>
      </c>
      <c r="B42" s="6" t="s">
        <v>149</v>
      </c>
      <c r="C42" s="6"/>
      <c r="D42" s="87">
        <v>4</v>
      </c>
      <c r="E42" s="37"/>
      <c r="F42" s="87">
        <f t="shared" si="3"/>
        <v>0</v>
      </c>
    </row>
    <row r="43" spans="1:6">
      <c r="A43" s="43">
        <v>13</v>
      </c>
      <c r="B43" s="6" t="s">
        <v>144</v>
      </c>
      <c r="C43" s="6"/>
      <c r="D43" s="87">
        <v>2</v>
      </c>
      <c r="E43" s="37"/>
      <c r="F43" s="87">
        <f t="shared" si="3"/>
        <v>0</v>
      </c>
    </row>
    <row r="44" spans="1:6">
      <c r="A44" s="43">
        <v>14</v>
      </c>
      <c r="B44" s="6" t="s">
        <v>158</v>
      </c>
      <c r="C44" s="6"/>
      <c r="D44" s="87">
        <v>2</v>
      </c>
      <c r="E44" s="37"/>
      <c r="F44" s="87">
        <f t="shared" si="3"/>
        <v>0</v>
      </c>
    </row>
    <row r="45" spans="1:6">
      <c r="A45" s="43">
        <v>15</v>
      </c>
      <c r="B45" s="6" t="s">
        <v>161</v>
      </c>
      <c r="C45" s="6"/>
      <c r="D45" s="87">
        <v>2</v>
      </c>
      <c r="E45" s="37"/>
      <c r="F45" s="87">
        <f t="shared" si="3"/>
        <v>0</v>
      </c>
    </row>
    <row r="46" spans="1:6">
      <c r="A46" s="43">
        <v>16</v>
      </c>
      <c r="B46" s="47" t="s">
        <v>113</v>
      </c>
      <c r="C46" s="6"/>
      <c r="D46" s="37"/>
      <c r="E46" s="37"/>
      <c r="F46" s="87">
        <f t="shared" si="3"/>
        <v>0</v>
      </c>
    </row>
    <row r="47" spans="1:6">
      <c r="A47" s="150" t="s">
        <v>108</v>
      </c>
      <c r="B47" s="151"/>
      <c r="C47" s="37"/>
      <c r="D47" s="50"/>
      <c r="E47" s="37"/>
      <c r="F47" s="86">
        <f>SUM(F31:F46)</f>
        <v>0</v>
      </c>
    </row>
    <row r="48" spans="1:6" ht="15" customHeight="1">
      <c r="A48" s="155" t="s">
        <v>127</v>
      </c>
      <c r="B48" s="156"/>
      <c r="C48" s="157"/>
      <c r="D48" s="52"/>
      <c r="E48" s="52"/>
      <c r="F48" s="84">
        <f>F47+F29</f>
        <v>0</v>
      </c>
    </row>
    <row r="50" spans="1:6">
      <c r="A50" s="48" t="s">
        <v>114</v>
      </c>
      <c r="B50" s="59"/>
      <c r="C50" s="31"/>
    </row>
    <row r="51" spans="1:6">
      <c r="A51" s="148" t="s">
        <v>171</v>
      </c>
      <c r="B51" s="148"/>
      <c r="C51" s="148"/>
      <c r="D51" s="148"/>
      <c r="E51" s="148"/>
      <c r="F51" s="148"/>
    </row>
  </sheetData>
  <mergeCells count="10">
    <mergeCell ref="A1:F1"/>
    <mergeCell ref="A51:F51"/>
    <mergeCell ref="A47:B47"/>
    <mergeCell ref="A29:B29"/>
    <mergeCell ref="D3:F3"/>
    <mergeCell ref="A2:B2"/>
    <mergeCell ref="A48:C48"/>
    <mergeCell ref="A3:C3"/>
    <mergeCell ref="A5:F5"/>
    <mergeCell ref="A30:F30"/>
  </mergeCells>
  <pageMargins left="0.7" right="0.7" top="0.75" bottom="0.75" header="0.3" footer="0.3"/>
  <pageSetup paperSize="9" scale="31" orientation="portrait"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2060"/>
  </sheetPr>
  <dimension ref="A1:T23"/>
  <sheetViews>
    <sheetView zoomScale="90" zoomScaleNormal="90" zoomScaleSheetLayoutView="80" workbookViewId="0">
      <selection activeCell="B17" sqref="B17"/>
    </sheetView>
  </sheetViews>
  <sheetFormatPr defaultColWidth="9.1796875" defaultRowHeight="14.5"/>
  <cols>
    <col min="1" max="1" width="5.26953125" style="46" bestFit="1" customWidth="1"/>
    <col min="2" max="2" width="64.08984375" style="7" bestFit="1" customWidth="1"/>
    <col min="3" max="3" width="22.7265625" style="4" customWidth="1"/>
    <col min="4" max="4" width="26.1796875" style="46" customWidth="1"/>
    <col min="5" max="5" width="16.7265625" style="4" customWidth="1"/>
    <col min="6" max="6" width="19.81640625" style="4" customWidth="1"/>
    <col min="7" max="7" width="22.81640625" style="4" customWidth="1"/>
    <col min="8" max="8" width="9" style="4" customWidth="1"/>
    <col min="9" max="9" width="10.54296875" style="4" customWidth="1"/>
    <col min="10" max="19" width="9.1796875" style="4"/>
    <col min="20" max="20" width="11.7265625" style="4" customWidth="1"/>
    <col min="21" max="16384" width="9.1796875" style="4"/>
  </cols>
  <sheetData>
    <row r="1" spans="1:20">
      <c r="A1" s="126" t="s">
        <v>284</v>
      </c>
      <c r="B1" s="127"/>
      <c r="C1" s="127"/>
      <c r="D1" s="127"/>
      <c r="E1" s="127"/>
      <c r="F1" s="127"/>
      <c r="G1" s="127"/>
      <c r="H1" s="127"/>
      <c r="I1" s="127"/>
    </row>
    <row r="2" spans="1:20">
      <c r="A2" s="159" t="s">
        <v>124</v>
      </c>
      <c r="B2" s="159"/>
      <c r="C2" s="159"/>
      <c r="D2" s="159"/>
      <c r="E2" s="159"/>
      <c r="F2" s="159"/>
      <c r="G2" s="159"/>
    </row>
    <row r="3" spans="1:20">
      <c r="A3" s="60" t="s">
        <v>111</v>
      </c>
      <c r="B3" s="63" t="s">
        <v>125</v>
      </c>
      <c r="C3" s="60" t="s">
        <v>34</v>
      </c>
      <c r="D3" s="55" t="s">
        <v>123</v>
      </c>
      <c r="E3" s="61" t="s">
        <v>100</v>
      </c>
      <c r="F3" s="61" t="s">
        <v>101</v>
      </c>
      <c r="G3" s="61" t="s">
        <v>110</v>
      </c>
    </row>
    <row r="4" spans="1:20">
      <c r="A4" s="43">
        <v>1</v>
      </c>
      <c r="B4" s="49" t="s">
        <v>137</v>
      </c>
      <c r="C4" s="6"/>
      <c r="D4" s="43"/>
      <c r="E4" s="43">
        <v>1</v>
      </c>
      <c r="F4" s="6"/>
      <c r="G4" s="43">
        <f t="shared" ref="G4:G8" si="0">E4*F4</f>
        <v>0</v>
      </c>
    </row>
    <row r="5" spans="1:20">
      <c r="A5" s="43">
        <v>2</v>
      </c>
      <c r="B5" s="49" t="s">
        <v>168</v>
      </c>
      <c r="C5" s="6"/>
      <c r="D5" s="43"/>
      <c r="E5" s="43">
        <v>1</v>
      </c>
      <c r="F5" s="6"/>
      <c r="G5" s="43">
        <f t="shared" si="0"/>
        <v>0</v>
      </c>
    </row>
    <row r="6" spans="1:20">
      <c r="A6" s="43">
        <v>3</v>
      </c>
      <c r="B6" s="6" t="s">
        <v>221</v>
      </c>
      <c r="C6" s="6"/>
      <c r="D6" s="43" t="s">
        <v>287</v>
      </c>
      <c r="E6" s="43">
        <v>650</v>
      </c>
      <c r="F6" s="6"/>
      <c r="G6" s="43">
        <f t="shared" si="0"/>
        <v>0</v>
      </c>
    </row>
    <row r="7" spans="1:20" ht="29">
      <c r="A7" s="43">
        <v>4</v>
      </c>
      <c r="B7" s="47" t="s">
        <v>223</v>
      </c>
      <c r="C7" s="6"/>
      <c r="D7" s="121" t="s">
        <v>288</v>
      </c>
      <c r="E7" s="43"/>
      <c r="F7" s="6"/>
      <c r="G7" s="43"/>
    </row>
    <row r="8" spans="1:20">
      <c r="A8" s="43">
        <v>5</v>
      </c>
      <c r="B8" s="58" t="s">
        <v>135</v>
      </c>
      <c r="C8" s="6"/>
      <c r="D8" s="43"/>
      <c r="E8" s="43"/>
      <c r="F8" s="6"/>
      <c r="G8" s="43">
        <f t="shared" si="0"/>
        <v>0</v>
      </c>
    </row>
    <row r="9" spans="1:20">
      <c r="A9" s="167" t="s">
        <v>127</v>
      </c>
      <c r="B9" s="168"/>
      <c r="C9" s="168"/>
      <c r="D9" s="168"/>
      <c r="E9" s="168"/>
      <c r="F9" s="169"/>
      <c r="G9" s="85">
        <f>SUM(G4:G8)</f>
        <v>0</v>
      </c>
    </row>
    <row r="10" spans="1:20" ht="13" customHeight="1">
      <c r="A10" s="44"/>
      <c r="B10" s="44"/>
      <c r="C10" s="32"/>
      <c r="D10" s="44"/>
      <c r="E10" s="32"/>
      <c r="F10" s="32"/>
      <c r="G10" s="38"/>
      <c r="J10" s="39"/>
    </row>
    <row r="11" spans="1:20" ht="14.5" customHeight="1">
      <c r="A11" s="160" t="s">
        <v>219</v>
      </c>
      <c r="B11" s="160"/>
      <c r="C11" s="160"/>
      <c r="D11" s="160"/>
      <c r="E11" s="170" t="s">
        <v>27</v>
      </c>
      <c r="F11" s="170"/>
      <c r="G11" s="170"/>
      <c r="H11" s="170" t="s">
        <v>28</v>
      </c>
      <c r="I11" s="170"/>
      <c r="J11" s="170"/>
      <c r="K11" s="170" t="s">
        <v>29</v>
      </c>
      <c r="L11" s="170"/>
      <c r="M11" s="170"/>
      <c r="N11" s="170" t="s">
        <v>30</v>
      </c>
      <c r="O11" s="170"/>
      <c r="P11" s="170"/>
      <c r="Q11" s="170" t="s">
        <v>31</v>
      </c>
      <c r="R11" s="170"/>
      <c r="S11" s="170"/>
      <c r="T11" s="70" t="s">
        <v>108</v>
      </c>
    </row>
    <row r="12" spans="1:20" ht="29">
      <c r="A12" s="63" t="s">
        <v>111</v>
      </c>
      <c r="B12" s="63" t="s">
        <v>125</v>
      </c>
      <c r="C12" s="68" t="s">
        <v>34</v>
      </c>
      <c r="D12" s="68" t="s">
        <v>123</v>
      </c>
      <c r="E12" s="68" t="s">
        <v>100</v>
      </c>
      <c r="F12" s="68" t="s">
        <v>101</v>
      </c>
      <c r="G12" s="68" t="s">
        <v>110</v>
      </c>
      <c r="H12" s="68" t="s">
        <v>100</v>
      </c>
      <c r="I12" s="68" t="s">
        <v>101</v>
      </c>
      <c r="J12" s="68" t="s">
        <v>110</v>
      </c>
      <c r="K12" s="68" t="s">
        <v>100</v>
      </c>
      <c r="L12" s="68" t="s">
        <v>101</v>
      </c>
      <c r="M12" s="68" t="s">
        <v>110</v>
      </c>
      <c r="N12" s="68" t="s">
        <v>100</v>
      </c>
      <c r="O12" s="68" t="s">
        <v>101</v>
      </c>
      <c r="P12" s="68" t="s">
        <v>110</v>
      </c>
      <c r="Q12" s="68" t="s">
        <v>100</v>
      </c>
      <c r="R12" s="68" t="s">
        <v>101</v>
      </c>
      <c r="S12" s="68" t="s">
        <v>110</v>
      </c>
      <c r="T12" s="68"/>
    </row>
    <row r="13" spans="1:20">
      <c r="A13" s="43">
        <v>1</v>
      </c>
      <c r="B13" s="49" t="s">
        <v>137</v>
      </c>
      <c r="C13" s="6"/>
      <c r="D13" s="43"/>
      <c r="E13" s="43">
        <v>1</v>
      </c>
      <c r="F13" s="47"/>
      <c r="G13" s="43">
        <f t="shared" ref="G13:G17" si="1">E13*F13</f>
        <v>0</v>
      </c>
      <c r="H13" s="43">
        <v>1</v>
      </c>
      <c r="I13" s="47"/>
      <c r="J13" s="43">
        <f t="shared" ref="J13:J17" si="2">H13*I13</f>
        <v>0</v>
      </c>
      <c r="K13" s="43">
        <v>1</v>
      </c>
      <c r="L13" s="47"/>
      <c r="M13" s="43">
        <f>K13*L13</f>
        <v>0</v>
      </c>
      <c r="N13" s="43">
        <v>1</v>
      </c>
      <c r="O13" s="47"/>
      <c r="P13" s="43">
        <f t="shared" ref="P13:P17" si="3">N13*O13</f>
        <v>0</v>
      </c>
      <c r="Q13" s="43">
        <v>1</v>
      </c>
      <c r="R13" s="47"/>
      <c r="S13" s="43">
        <f t="shared" ref="S13:S17" si="4">Q13*R13</f>
        <v>0</v>
      </c>
      <c r="T13" s="43">
        <f>SUM(G13,J13,M13,P13,S13)</f>
        <v>0</v>
      </c>
    </row>
    <row r="14" spans="1:20">
      <c r="A14" s="43">
        <v>2</v>
      </c>
      <c r="B14" s="49" t="s">
        <v>222</v>
      </c>
      <c r="C14" s="6"/>
      <c r="D14" s="43"/>
      <c r="E14" s="43">
        <v>1</v>
      </c>
      <c r="F14" s="47"/>
      <c r="G14" s="43">
        <f t="shared" ref="G14" si="5">E14*F14</f>
        <v>0</v>
      </c>
      <c r="H14" s="43">
        <v>1</v>
      </c>
      <c r="I14" s="47"/>
      <c r="J14" s="43">
        <f t="shared" ref="J14" si="6">H14*I14</f>
        <v>0</v>
      </c>
      <c r="K14" s="43">
        <v>1</v>
      </c>
      <c r="L14" s="47"/>
      <c r="M14" s="43">
        <f t="shared" ref="M14" si="7">K14*L14</f>
        <v>0</v>
      </c>
      <c r="N14" s="43">
        <v>1</v>
      </c>
      <c r="O14" s="47"/>
      <c r="P14" s="43">
        <f t="shared" ref="P14" si="8">N14*O14</f>
        <v>0</v>
      </c>
      <c r="Q14" s="43">
        <v>1</v>
      </c>
      <c r="R14" s="47"/>
      <c r="S14" s="43">
        <f t="shared" ref="S14" si="9">Q14*R14</f>
        <v>0</v>
      </c>
      <c r="T14" s="43">
        <f t="shared" ref="T14" si="10">SUM(G14,J14,M14,P14,S14)</f>
        <v>0</v>
      </c>
    </row>
    <row r="15" spans="1:20">
      <c r="A15" s="43">
        <v>3</v>
      </c>
      <c r="B15" s="6" t="s">
        <v>221</v>
      </c>
      <c r="C15" s="6"/>
      <c r="D15" s="43"/>
      <c r="E15" s="43">
        <v>650</v>
      </c>
      <c r="F15" s="47"/>
      <c r="G15" s="43">
        <f t="shared" ref="G15" si="11">E15*F15</f>
        <v>0</v>
      </c>
      <c r="H15" s="43">
        <v>650</v>
      </c>
      <c r="I15" s="47"/>
      <c r="J15" s="43">
        <f t="shared" ref="J15" si="12">H15*I15</f>
        <v>0</v>
      </c>
      <c r="K15" s="43">
        <v>650</v>
      </c>
      <c r="L15" s="47"/>
      <c r="M15" s="43">
        <f t="shared" ref="M15" si="13">K15*L15</f>
        <v>0</v>
      </c>
      <c r="N15" s="43">
        <v>650</v>
      </c>
      <c r="O15" s="47"/>
      <c r="P15" s="43">
        <f t="shared" ref="P15" si="14">N15*O15</f>
        <v>0</v>
      </c>
      <c r="Q15" s="43">
        <v>650</v>
      </c>
      <c r="R15" s="47"/>
      <c r="S15" s="43">
        <f t="shared" ref="S15" si="15">Q15*R15</f>
        <v>0</v>
      </c>
      <c r="T15" s="43">
        <f t="shared" ref="T15" si="16">SUM(G15,J15,M15,P15,S15)</f>
        <v>0</v>
      </c>
    </row>
    <row r="16" spans="1:20" ht="29">
      <c r="A16" s="43">
        <v>4</v>
      </c>
      <c r="B16" s="47" t="s">
        <v>223</v>
      </c>
      <c r="C16" s="6"/>
      <c r="D16" s="121" t="s">
        <v>288</v>
      </c>
      <c r="E16" s="43">
        <v>1</v>
      </c>
      <c r="F16" s="47"/>
      <c r="G16" s="43">
        <f>E16*F16</f>
        <v>0</v>
      </c>
      <c r="H16" s="43">
        <v>1</v>
      </c>
      <c r="I16" s="47"/>
      <c r="J16" s="43">
        <f>H16*I16</f>
        <v>0</v>
      </c>
      <c r="K16" s="43">
        <v>1</v>
      </c>
      <c r="L16" s="47"/>
      <c r="M16" s="43">
        <f>K16*L16</f>
        <v>0</v>
      </c>
      <c r="N16" s="43">
        <v>1</v>
      </c>
      <c r="O16" s="47"/>
      <c r="P16" s="43">
        <f>N16*O16</f>
        <v>0</v>
      </c>
      <c r="Q16" s="43">
        <v>1</v>
      </c>
      <c r="R16" s="47"/>
      <c r="S16" s="43">
        <f>Q16*R16</f>
        <v>0</v>
      </c>
      <c r="T16" s="43">
        <f>SUM(G16,J16,M16,P16,S16)</f>
        <v>0</v>
      </c>
    </row>
    <row r="17" spans="1:20" ht="17.149999999999999" customHeight="1">
      <c r="A17" s="43">
        <v>5</v>
      </c>
      <c r="B17" s="6" t="s">
        <v>134</v>
      </c>
      <c r="C17" s="6"/>
      <c r="D17" s="6"/>
      <c r="E17" s="43"/>
      <c r="F17" s="47"/>
      <c r="G17" s="43">
        <f t="shared" si="1"/>
        <v>0</v>
      </c>
      <c r="H17" s="47"/>
      <c r="I17" s="47"/>
      <c r="J17" s="43">
        <f t="shared" si="2"/>
        <v>0</v>
      </c>
      <c r="K17" s="47"/>
      <c r="L17" s="47"/>
      <c r="M17" s="43">
        <f t="shared" ref="M17" si="17">K17*L17</f>
        <v>0</v>
      </c>
      <c r="N17" s="47"/>
      <c r="O17" s="47"/>
      <c r="P17" s="43">
        <f t="shared" si="3"/>
        <v>0</v>
      </c>
      <c r="Q17" s="47"/>
      <c r="R17" s="47"/>
      <c r="S17" s="43">
        <f t="shared" si="4"/>
        <v>0</v>
      </c>
      <c r="T17" s="43">
        <f>SUM(G17,J17,M17,P17,S17)</f>
        <v>0</v>
      </c>
    </row>
    <row r="18" spans="1:20" ht="17.149999999999999" customHeight="1">
      <c r="A18" s="152" t="s">
        <v>108</v>
      </c>
      <c r="B18" s="152"/>
      <c r="C18" s="152"/>
      <c r="D18" s="152"/>
      <c r="E18" s="152"/>
      <c r="F18" s="152"/>
      <c r="G18" s="152"/>
      <c r="H18" s="152"/>
      <c r="I18" s="152"/>
      <c r="J18" s="152"/>
      <c r="K18" s="152"/>
      <c r="L18" s="152"/>
      <c r="M18" s="152"/>
      <c r="N18" s="152"/>
      <c r="O18" s="152"/>
      <c r="P18" s="152"/>
      <c r="Q18" s="152"/>
      <c r="R18" s="152"/>
      <c r="S18" s="152"/>
      <c r="T18" s="119">
        <f>SUM(T13:T17)</f>
        <v>0</v>
      </c>
    </row>
    <row r="19" spans="1:20" ht="29.15" customHeight="1">
      <c r="A19" s="40"/>
      <c r="B19" s="45"/>
      <c r="C19" s="40"/>
      <c r="D19" s="62"/>
    </row>
    <row r="21" spans="1:20">
      <c r="A21" s="164" t="s">
        <v>114</v>
      </c>
      <c r="B21" s="165"/>
      <c r="C21" s="165"/>
      <c r="D21" s="165"/>
      <c r="E21" s="166"/>
    </row>
    <row r="22" spans="1:20">
      <c r="A22" s="161" t="s">
        <v>169</v>
      </c>
      <c r="B22" s="162"/>
      <c r="C22" s="162"/>
      <c r="D22" s="162"/>
      <c r="E22" s="163"/>
    </row>
    <row r="23" spans="1:20">
      <c r="A23" s="161" t="s">
        <v>170</v>
      </c>
      <c r="B23" s="162"/>
      <c r="C23" s="162"/>
      <c r="D23" s="162"/>
      <c r="E23" s="163"/>
    </row>
  </sheetData>
  <mergeCells count="13">
    <mergeCell ref="A2:G2"/>
    <mergeCell ref="A11:D11"/>
    <mergeCell ref="A1:I1"/>
    <mergeCell ref="A23:E23"/>
    <mergeCell ref="A22:E22"/>
    <mergeCell ref="A21:E21"/>
    <mergeCell ref="A9:F9"/>
    <mergeCell ref="E11:G11"/>
    <mergeCell ref="A18:S18"/>
    <mergeCell ref="H11:J11"/>
    <mergeCell ref="K11:M11"/>
    <mergeCell ref="N11:P11"/>
    <mergeCell ref="Q11:S11"/>
  </mergeCells>
  <pageMargins left="0.7" right="0.7" top="0.75" bottom="0.75" header="0.3" footer="0.3"/>
  <pageSetup paperSize="9" scale="44" orientation="portrait"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CC68-7794-4F8A-8D70-F5947A18A262}">
  <sheetPr>
    <tabColor rgb="FF002060"/>
  </sheetPr>
  <dimension ref="A1:T7"/>
  <sheetViews>
    <sheetView zoomScale="80" zoomScaleNormal="80" workbookViewId="0">
      <selection activeCell="G18" sqref="G18"/>
    </sheetView>
  </sheetViews>
  <sheetFormatPr defaultRowHeight="14.5"/>
  <cols>
    <col min="2" max="2" width="44.08984375" customWidth="1"/>
  </cols>
  <sheetData>
    <row r="1" spans="1:20">
      <c r="A1" s="171" t="s">
        <v>284</v>
      </c>
      <c r="B1" s="171"/>
      <c r="C1" s="171"/>
      <c r="D1" s="171"/>
      <c r="E1" s="171"/>
      <c r="F1" s="171"/>
      <c r="G1" s="171"/>
      <c r="H1" s="171"/>
      <c r="I1" s="171"/>
      <c r="J1" s="171"/>
      <c r="K1" s="171"/>
      <c r="L1" s="171"/>
      <c r="M1" s="171"/>
      <c r="N1" s="171"/>
      <c r="O1" s="171"/>
      <c r="P1" s="171"/>
      <c r="Q1" s="171"/>
      <c r="R1" s="171"/>
      <c r="S1" s="171"/>
      <c r="T1" s="171"/>
    </row>
    <row r="2" spans="1:20" s="4" customFormat="1" ht="14.5" customHeight="1">
      <c r="A2" s="160" t="s">
        <v>289</v>
      </c>
      <c r="B2" s="160"/>
      <c r="C2" s="160"/>
      <c r="D2" s="160"/>
      <c r="E2" s="170" t="s">
        <v>27</v>
      </c>
      <c r="F2" s="170"/>
      <c r="G2" s="170"/>
      <c r="H2" s="170" t="s">
        <v>28</v>
      </c>
      <c r="I2" s="170"/>
      <c r="J2" s="170"/>
      <c r="K2" s="170" t="s">
        <v>29</v>
      </c>
      <c r="L2" s="170"/>
      <c r="M2" s="170"/>
      <c r="N2" s="170" t="s">
        <v>30</v>
      </c>
      <c r="O2" s="170"/>
      <c r="P2" s="170"/>
      <c r="Q2" s="170" t="s">
        <v>31</v>
      </c>
      <c r="R2" s="170"/>
      <c r="S2" s="170"/>
      <c r="T2" s="70" t="s">
        <v>108</v>
      </c>
    </row>
    <row r="3" spans="1:20" s="4" customFormat="1" ht="43.5">
      <c r="A3" s="63" t="s">
        <v>111</v>
      </c>
      <c r="B3" s="63" t="s">
        <v>125</v>
      </c>
      <c r="C3" s="68" t="s">
        <v>34</v>
      </c>
      <c r="D3" s="68" t="s">
        <v>123</v>
      </c>
      <c r="E3" s="68" t="s">
        <v>100</v>
      </c>
      <c r="F3" s="68" t="s">
        <v>101</v>
      </c>
      <c r="G3" s="68" t="s">
        <v>110</v>
      </c>
      <c r="H3" s="68" t="s">
        <v>100</v>
      </c>
      <c r="I3" s="68" t="s">
        <v>101</v>
      </c>
      <c r="J3" s="68" t="s">
        <v>110</v>
      </c>
      <c r="K3" s="68" t="s">
        <v>100</v>
      </c>
      <c r="L3" s="68" t="s">
        <v>101</v>
      </c>
      <c r="M3" s="68" t="s">
        <v>110</v>
      </c>
      <c r="N3" s="68" t="s">
        <v>100</v>
      </c>
      <c r="O3" s="68" t="s">
        <v>101</v>
      </c>
      <c r="P3" s="68" t="s">
        <v>110</v>
      </c>
      <c r="Q3" s="68" t="s">
        <v>100</v>
      </c>
      <c r="R3" s="68" t="s">
        <v>101</v>
      </c>
      <c r="S3" s="68" t="s">
        <v>110</v>
      </c>
      <c r="T3" s="68"/>
    </row>
    <row r="4" spans="1:20" s="4" customFormat="1" ht="29">
      <c r="A4" s="43">
        <v>1</v>
      </c>
      <c r="B4" s="49" t="s">
        <v>220</v>
      </c>
      <c r="C4" s="6"/>
      <c r="D4" s="43"/>
      <c r="E4" s="43">
        <v>1</v>
      </c>
      <c r="F4" s="47"/>
      <c r="G4" s="43">
        <f t="shared" ref="G4:G6" si="0">E4*F4</f>
        <v>0</v>
      </c>
      <c r="H4" s="43">
        <v>1</v>
      </c>
      <c r="I4" s="47"/>
      <c r="J4" s="43">
        <f t="shared" ref="J4:J6" si="1">H4*I4</f>
        <v>0</v>
      </c>
      <c r="K4" s="43">
        <v>1</v>
      </c>
      <c r="L4" s="47"/>
      <c r="M4" s="43">
        <f>K4*L4</f>
        <v>0</v>
      </c>
      <c r="N4" s="43">
        <v>1</v>
      </c>
      <c r="O4" s="47"/>
      <c r="P4" s="43">
        <f t="shared" ref="P4:P6" si="2">N4*O4</f>
        <v>0</v>
      </c>
      <c r="Q4" s="43">
        <v>1</v>
      </c>
      <c r="R4" s="47"/>
      <c r="S4" s="43">
        <f t="shared" ref="S4:S6" si="3">Q4*R4</f>
        <v>0</v>
      </c>
      <c r="T4" s="43">
        <f>SUM(G4,J4,M4,P4,S4)</f>
        <v>0</v>
      </c>
    </row>
    <row r="5" spans="1:20" s="4" customFormat="1" ht="29">
      <c r="A5" s="43">
        <v>2</v>
      </c>
      <c r="B5" s="16" t="s">
        <v>290</v>
      </c>
      <c r="C5" s="6"/>
      <c r="D5" s="43"/>
      <c r="E5" s="43">
        <v>50</v>
      </c>
      <c r="F5" s="47"/>
      <c r="G5" s="43">
        <f>E5*F5</f>
        <v>0</v>
      </c>
      <c r="H5" s="43">
        <v>50</v>
      </c>
      <c r="I5" s="47"/>
      <c r="J5" s="43">
        <f>H5*I5</f>
        <v>0</v>
      </c>
      <c r="K5" s="43">
        <v>50</v>
      </c>
      <c r="L5" s="47"/>
      <c r="M5" s="43">
        <f>K5*L5</f>
        <v>0</v>
      </c>
      <c r="N5" s="43">
        <v>50</v>
      </c>
      <c r="O5" s="47"/>
      <c r="P5" s="43">
        <f>N5*O5</f>
        <v>0</v>
      </c>
      <c r="Q5" s="43">
        <v>50</v>
      </c>
      <c r="R5" s="47"/>
      <c r="S5" s="43">
        <f>Q5*R5</f>
        <v>0</v>
      </c>
      <c r="T5" s="43">
        <f>SUM(G5,J5,M5,P5,S5)</f>
        <v>0</v>
      </c>
    </row>
    <row r="6" spans="1:20" s="4" customFormat="1" ht="17.149999999999999" customHeight="1">
      <c r="A6" s="43">
        <v>3</v>
      </c>
      <c r="B6" s="6" t="s">
        <v>134</v>
      </c>
      <c r="C6" s="6"/>
      <c r="D6" s="6"/>
      <c r="E6" s="43"/>
      <c r="F6" s="47"/>
      <c r="G6" s="43">
        <f t="shared" si="0"/>
        <v>0</v>
      </c>
      <c r="H6" s="47"/>
      <c r="I6" s="47"/>
      <c r="J6" s="43">
        <f t="shared" si="1"/>
        <v>0</v>
      </c>
      <c r="K6" s="47"/>
      <c r="L6" s="47"/>
      <c r="M6" s="43">
        <f t="shared" ref="M6" si="4">K6*L6</f>
        <v>0</v>
      </c>
      <c r="N6" s="47"/>
      <c r="O6" s="47"/>
      <c r="P6" s="43">
        <f t="shared" si="2"/>
        <v>0</v>
      </c>
      <c r="Q6" s="47"/>
      <c r="R6" s="47"/>
      <c r="S6" s="43">
        <f t="shared" si="3"/>
        <v>0</v>
      </c>
      <c r="T6" s="43">
        <f>SUM(G6,J6,M6,P6,S6)</f>
        <v>0</v>
      </c>
    </row>
    <row r="7" spans="1:20" s="4" customFormat="1" ht="17.149999999999999" customHeight="1">
      <c r="A7" s="152" t="s">
        <v>108</v>
      </c>
      <c r="B7" s="152"/>
      <c r="C7" s="152"/>
      <c r="D7" s="152"/>
      <c r="E7" s="152"/>
      <c r="F7" s="152"/>
      <c r="G7" s="152"/>
      <c r="H7" s="152"/>
      <c r="I7" s="152"/>
      <c r="J7" s="152"/>
      <c r="K7" s="152"/>
      <c r="L7" s="152"/>
      <c r="M7" s="152"/>
      <c r="N7" s="152"/>
      <c r="O7" s="152"/>
      <c r="P7" s="152"/>
      <c r="Q7" s="152"/>
      <c r="R7" s="152"/>
      <c r="S7" s="152"/>
      <c r="T7" s="120">
        <f>SUM(T4:T6)</f>
        <v>0</v>
      </c>
    </row>
  </sheetData>
  <mergeCells count="8">
    <mergeCell ref="A7:S7"/>
    <mergeCell ref="A1:T1"/>
    <mergeCell ref="A2:D2"/>
    <mergeCell ref="E2:G2"/>
    <mergeCell ref="H2:J2"/>
    <mergeCell ref="K2:M2"/>
    <mergeCell ref="N2:P2"/>
    <mergeCell ref="Q2:S2"/>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060"/>
  </sheetPr>
  <dimension ref="A1:J13"/>
  <sheetViews>
    <sheetView zoomScale="90" zoomScaleNormal="90" zoomScaleSheetLayoutView="100" workbookViewId="0">
      <selection activeCell="C6" sqref="C6"/>
    </sheetView>
  </sheetViews>
  <sheetFormatPr defaultColWidth="9.1796875" defaultRowHeight="14.5"/>
  <cols>
    <col min="1" max="1" width="5.26953125" style="46" bestFit="1" customWidth="1"/>
    <col min="2" max="2" width="48.26953125" style="4" customWidth="1"/>
    <col min="3" max="3" width="22.7265625" style="4" customWidth="1"/>
    <col min="4" max="4" width="26.1796875" style="4" customWidth="1"/>
    <col min="5" max="5" width="12.26953125" style="4" customWidth="1"/>
    <col min="6" max="6" width="14.81640625" style="4" customWidth="1"/>
    <col min="7" max="8" width="11.54296875" style="4" customWidth="1"/>
    <col min="9" max="9" width="11.81640625" style="4" customWidth="1"/>
    <col min="10" max="19" width="9.1796875" style="4"/>
    <col min="20" max="20" width="14" style="4" customWidth="1"/>
    <col min="21" max="16384" width="9.1796875" style="4"/>
  </cols>
  <sheetData>
    <row r="1" spans="1:10">
      <c r="A1" s="126" t="s">
        <v>285</v>
      </c>
      <c r="B1" s="127"/>
      <c r="C1" s="127"/>
      <c r="D1" s="127"/>
      <c r="E1" s="127"/>
      <c r="F1" s="127"/>
      <c r="G1" s="127"/>
      <c r="H1" s="127"/>
      <c r="I1" s="127"/>
    </row>
    <row r="2" spans="1:10">
      <c r="A2" s="159" t="s">
        <v>216</v>
      </c>
      <c r="B2" s="159"/>
      <c r="C2" s="159"/>
      <c r="D2" s="159"/>
      <c r="E2" s="159"/>
      <c r="F2" s="159"/>
      <c r="G2" s="159"/>
    </row>
    <row r="3" spans="1:10">
      <c r="A3" s="55" t="s">
        <v>111</v>
      </c>
      <c r="B3" s="64" t="s">
        <v>125</v>
      </c>
      <c r="C3" s="55" t="s">
        <v>34</v>
      </c>
      <c r="D3" s="55" t="s">
        <v>123</v>
      </c>
      <c r="E3" s="55" t="s">
        <v>100</v>
      </c>
      <c r="F3" s="61" t="s">
        <v>101</v>
      </c>
      <c r="G3" s="61" t="s">
        <v>110</v>
      </c>
    </row>
    <row r="4" spans="1:10" ht="43.5">
      <c r="A4" s="43">
        <v>1</v>
      </c>
      <c r="B4" s="53" t="s">
        <v>174</v>
      </c>
      <c r="C4" s="6"/>
      <c r="D4" s="65"/>
      <c r="E4" s="43">
        <v>28</v>
      </c>
      <c r="F4" s="6"/>
      <c r="G4" s="43">
        <f>E4*F4</f>
        <v>0</v>
      </c>
    </row>
    <row r="5" spans="1:10" s="39" customFormat="1" ht="29">
      <c r="A5" s="50">
        <v>2</v>
      </c>
      <c r="B5" s="53" t="s">
        <v>218</v>
      </c>
      <c r="C5" s="37"/>
      <c r="D5" s="37"/>
      <c r="E5" s="50">
        <v>4</v>
      </c>
      <c r="F5" s="37"/>
      <c r="G5" s="50">
        <f t="shared" ref="G5:G7" si="0">E5*F5</f>
        <v>0</v>
      </c>
    </row>
    <row r="6" spans="1:10" ht="43.5">
      <c r="A6" s="43">
        <v>3</v>
      </c>
      <c r="B6" s="53" t="s">
        <v>151</v>
      </c>
      <c r="C6" s="6"/>
      <c r="D6" s="6"/>
      <c r="E6" s="43">
        <v>4</v>
      </c>
      <c r="F6" s="6"/>
      <c r="G6" s="43">
        <f t="shared" si="0"/>
        <v>0</v>
      </c>
    </row>
    <row r="7" spans="1:10" s="39" customFormat="1">
      <c r="A7" s="50">
        <v>4</v>
      </c>
      <c r="B7" s="53" t="s">
        <v>175</v>
      </c>
      <c r="C7" s="37"/>
      <c r="D7" s="37"/>
      <c r="E7" s="50">
        <v>450</v>
      </c>
      <c r="F7" s="37"/>
      <c r="G7" s="50">
        <f t="shared" si="0"/>
        <v>0</v>
      </c>
    </row>
    <row r="8" spans="1:10">
      <c r="A8" s="43">
        <v>5</v>
      </c>
      <c r="B8" s="16" t="s">
        <v>217</v>
      </c>
      <c r="C8" s="6"/>
      <c r="D8" s="6"/>
      <c r="E8" s="6"/>
      <c r="F8" s="6"/>
      <c r="G8" s="43">
        <f>E8*F8</f>
        <v>0</v>
      </c>
    </row>
    <row r="9" spans="1:10">
      <c r="A9" s="167" t="s">
        <v>108</v>
      </c>
      <c r="B9" s="168"/>
      <c r="C9" s="168"/>
      <c r="D9" s="168"/>
      <c r="E9" s="168"/>
      <c r="F9" s="169"/>
      <c r="G9" s="83">
        <f>SUM(G4:G8)</f>
        <v>0</v>
      </c>
    </row>
    <row r="10" spans="1:10">
      <c r="A10" s="44"/>
      <c r="B10" s="32"/>
      <c r="C10" s="32"/>
      <c r="D10" s="32"/>
      <c r="E10" s="32"/>
      <c r="F10" s="32"/>
      <c r="G10" s="38"/>
      <c r="J10" s="39"/>
    </row>
    <row r="11" spans="1:10">
      <c r="A11" s="45"/>
      <c r="B11" s="40"/>
      <c r="C11" s="40"/>
      <c r="D11" s="34"/>
    </row>
    <row r="12" spans="1:10">
      <c r="A12" s="164" t="s">
        <v>114</v>
      </c>
      <c r="B12" s="165"/>
      <c r="C12" s="165"/>
      <c r="D12" s="165"/>
      <c r="E12" s="166"/>
    </row>
    <row r="13" spans="1:10">
      <c r="A13" s="161" t="s">
        <v>167</v>
      </c>
      <c r="B13" s="162"/>
      <c r="C13" s="162"/>
      <c r="D13" s="162"/>
      <c r="E13" s="163"/>
    </row>
  </sheetData>
  <mergeCells count="5">
    <mergeCell ref="A1:I1"/>
    <mergeCell ref="A9:F9"/>
    <mergeCell ref="A2:G2"/>
    <mergeCell ref="A12:E12"/>
    <mergeCell ref="A13:E13"/>
  </mergeCells>
  <pageMargins left="0.7" right="0.7" top="0.75" bottom="0.75" header="0.3" footer="0.3"/>
  <pageSetup paperSize="9" scale="32" orientation="portrait"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M16"/>
  <sheetViews>
    <sheetView zoomScaleSheetLayoutView="75" workbookViewId="0">
      <pane ySplit="3" topLeftCell="A4" activePane="bottomLeft" state="frozen"/>
      <selection pane="bottomLeft" sqref="A1:M1"/>
    </sheetView>
  </sheetViews>
  <sheetFormatPr defaultColWidth="9.1796875" defaultRowHeight="14.5"/>
  <cols>
    <col min="1" max="1" width="5.54296875" style="111" bestFit="1" customWidth="1"/>
    <col min="2" max="2" width="54.453125" bestFit="1" customWidth="1"/>
    <col min="3" max="3" width="43.54296875" customWidth="1"/>
    <col min="6" max="6" width="11.26953125" customWidth="1"/>
    <col min="9" max="9" width="11.54296875" customWidth="1"/>
    <col min="10" max="10" width="11" bestFit="1" customWidth="1"/>
    <col min="12" max="12" width="10.81640625" customWidth="1"/>
    <col min="13" max="13" width="21.81640625" customWidth="1"/>
  </cols>
  <sheetData>
    <row r="1" spans="1:13">
      <c r="A1" s="126" t="s">
        <v>282</v>
      </c>
      <c r="B1" s="172"/>
      <c r="C1" s="172"/>
      <c r="D1" s="172"/>
      <c r="E1" s="172"/>
      <c r="F1" s="172"/>
      <c r="G1" s="172"/>
      <c r="H1" s="172"/>
      <c r="I1" s="172"/>
      <c r="J1" s="172"/>
      <c r="K1" s="172"/>
      <c r="L1" s="172"/>
      <c r="M1" s="172"/>
    </row>
    <row r="2" spans="1:13">
      <c r="A2" s="145"/>
      <c r="B2" s="146"/>
      <c r="C2" s="147"/>
      <c r="D2" s="141" t="s">
        <v>139</v>
      </c>
      <c r="E2" s="142"/>
      <c r="F2" s="143"/>
      <c r="G2" s="140" t="s">
        <v>140</v>
      </c>
      <c r="H2" s="140"/>
      <c r="I2" s="140"/>
      <c r="J2" s="140" t="s">
        <v>141</v>
      </c>
      <c r="K2" s="140"/>
      <c r="L2" s="140"/>
      <c r="M2" s="57" t="s">
        <v>108</v>
      </c>
    </row>
    <row r="3" spans="1:13" ht="42.75" customHeight="1">
      <c r="A3" s="68" t="s">
        <v>111</v>
      </c>
      <c r="B3" s="68" t="s">
        <v>33</v>
      </c>
      <c r="C3" s="68" t="s">
        <v>109</v>
      </c>
      <c r="D3" s="68" t="s">
        <v>100</v>
      </c>
      <c r="E3" s="68" t="s">
        <v>101</v>
      </c>
      <c r="F3" s="68" t="s">
        <v>110</v>
      </c>
      <c r="G3" s="68" t="s">
        <v>100</v>
      </c>
      <c r="H3" s="68" t="s">
        <v>101</v>
      </c>
      <c r="I3" s="68" t="s">
        <v>110</v>
      </c>
      <c r="J3" s="68" t="s">
        <v>100</v>
      </c>
      <c r="K3" s="68" t="s">
        <v>101</v>
      </c>
      <c r="L3" s="68" t="s">
        <v>110</v>
      </c>
      <c r="M3" s="56"/>
    </row>
    <row r="4" spans="1:13" ht="30" customHeight="1">
      <c r="A4" s="153" t="s">
        <v>224</v>
      </c>
      <c r="B4" s="153"/>
      <c r="C4" s="153"/>
      <c r="D4" s="153"/>
      <c r="E4" s="153"/>
      <c r="F4" s="153"/>
      <c r="G4" s="153"/>
      <c r="H4" s="153"/>
      <c r="I4" s="153"/>
      <c r="J4" s="153"/>
      <c r="K4" s="153"/>
      <c r="L4" s="153"/>
      <c r="M4" s="153"/>
    </row>
    <row r="5" spans="1:13">
      <c r="A5" s="66">
        <v>1</v>
      </c>
      <c r="B5" s="76" t="s">
        <v>225</v>
      </c>
      <c r="C5" s="76"/>
      <c r="D5" s="66">
        <v>273</v>
      </c>
      <c r="E5" s="76"/>
      <c r="F5" s="78">
        <f>D5*E5</f>
        <v>0</v>
      </c>
      <c r="G5" s="76"/>
      <c r="H5" s="76"/>
      <c r="I5" s="78">
        <f t="shared" ref="I5:I10" si="0">G5*H5</f>
        <v>0</v>
      </c>
      <c r="J5" s="76"/>
      <c r="K5" s="76"/>
      <c r="L5" s="78">
        <f t="shared" ref="L5:L10" si="1">J5*K5</f>
        <v>0</v>
      </c>
      <c r="M5" s="78">
        <f t="shared" ref="M5:M10" si="2">SUM(F5,I5,L5)</f>
        <v>0</v>
      </c>
    </row>
    <row r="6" spans="1:13">
      <c r="A6" s="66">
        <v>2</v>
      </c>
      <c r="B6" t="s">
        <v>276</v>
      </c>
      <c r="C6" s="76"/>
      <c r="D6" s="66">
        <v>73</v>
      </c>
      <c r="E6" s="76"/>
      <c r="F6" s="78">
        <f t="shared" ref="F6:F10" si="3">D6*E6</f>
        <v>0</v>
      </c>
      <c r="G6" s="76"/>
      <c r="H6" s="76"/>
      <c r="I6" s="78">
        <f t="shared" si="0"/>
        <v>0</v>
      </c>
      <c r="J6" s="76"/>
      <c r="K6" s="76"/>
      <c r="L6" s="78">
        <f t="shared" si="1"/>
        <v>0</v>
      </c>
      <c r="M6" s="78">
        <f t="shared" si="2"/>
        <v>0</v>
      </c>
    </row>
    <row r="7" spans="1:13">
      <c r="A7" s="66">
        <v>3</v>
      </c>
      <c r="B7" s="2" t="s">
        <v>226</v>
      </c>
      <c r="C7" s="76"/>
      <c r="D7" s="66">
        <v>66</v>
      </c>
      <c r="E7" s="76"/>
      <c r="F7" s="78">
        <f t="shared" si="3"/>
        <v>0</v>
      </c>
      <c r="G7" s="76"/>
      <c r="H7" s="76"/>
      <c r="I7" s="78">
        <f t="shared" si="0"/>
        <v>0</v>
      </c>
      <c r="J7" s="76"/>
      <c r="K7" s="76"/>
      <c r="L7" s="78">
        <f t="shared" si="1"/>
        <v>0</v>
      </c>
      <c r="M7" s="78">
        <f t="shared" si="2"/>
        <v>0</v>
      </c>
    </row>
    <row r="8" spans="1:13">
      <c r="A8" s="66">
        <v>4</v>
      </c>
      <c r="B8" s="2" t="s">
        <v>227</v>
      </c>
      <c r="C8" s="76"/>
      <c r="D8" s="66">
        <v>67</v>
      </c>
      <c r="E8" s="76"/>
      <c r="F8" s="78">
        <f t="shared" si="3"/>
        <v>0</v>
      </c>
      <c r="G8" s="76"/>
      <c r="H8" s="76"/>
      <c r="I8" s="78">
        <f t="shared" si="0"/>
        <v>0</v>
      </c>
      <c r="J8" s="76"/>
      <c r="K8" s="76"/>
      <c r="L8" s="78">
        <f t="shared" si="1"/>
        <v>0</v>
      </c>
      <c r="M8" s="78">
        <f t="shared" si="2"/>
        <v>0</v>
      </c>
    </row>
    <row r="9" spans="1:13">
      <c r="A9" s="66">
        <v>5</v>
      </c>
      <c r="B9" s="76" t="s">
        <v>228</v>
      </c>
      <c r="C9" s="76"/>
      <c r="D9" s="66">
        <v>71</v>
      </c>
      <c r="E9" s="76"/>
      <c r="F9" s="78">
        <f t="shared" si="3"/>
        <v>0</v>
      </c>
      <c r="G9" s="76"/>
      <c r="H9" s="76"/>
      <c r="I9" s="78">
        <f t="shared" si="0"/>
        <v>0</v>
      </c>
      <c r="J9" s="76"/>
      <c r="K9" s="76"/>
      <c r="L9" s="78">
        <f t="shared" si="1"/>
        <v>0</v>
      </c>
      <c r="M9" s="78">
        <f t="shared" si="2"/>
        <v>0</v>
      </c>
    </row>
    <row r="10" spans="1:13">
      <c r="A10" s="66">
        <v>6</v>
      </c>
      <c r="B10" s="88" t="s">
        <v>113</v>
      </c>
      <c r="C10" s="76"/>
      <c r="D10" s="66"/>
      <c r="E10" s="76"/>
      <c r="F10" s="78">
        <f t="shared" si="3"/>
        <v>0</v>
      </c>
      <c r="G10" s="76"/>
      <c r="H10" s="76"/>
      <c r="I10" s="78">
        <f t="shared" si="0"/>
        <v>0</v>
      </c>
      <c r="J10" s="76"/>
      <c r="K10" s="76"/>
      <c r="L10" s="78">
        <f t="shared" si="1"/>
        <v>0</v>
      </c>
      <c r="M10" s="78">
        <f t="shared" si="2"/>
        <v>0</v>
      </c>
    </row>
    <row r="11" spans="1:13">
      <c r="A11" s="173" t="s">
        <v>108</v>
      </c>
      <c r="B11" s="174"/>
      <c r="C11" s="76"/>
      <c r="D11" s="76"/>
      <c r="E11" s="76"/>
      <c r="F11" s="113">
        <f>SUM(F5:F10)</f>
        <v>0</v>
      </c>
      <c r="G11" s="114"/>
      <c r="H11" s="114"/>
      <c r="I11" s="113">
        <f>SUM(I5:I10)</f>
        <v>0</v>
      </c>
      <c r="J11" s="114"/>
      <c r="K11" s="114"/>
      <c r="L11" s="113">
        <f>SUM(L5:L10)</f>
        <v>0</v>
      </c>
      <c r="M11" s="113">
        <f>SUM(M5:M10)</f>
        <v>0</v>
      </c>
    </row>
    <row r="12" spans="1:13">
      <c r="A12" s="152" t="s">
        <v>127</v>
      </c>
      <c r="B12" s="152"/>
      <c r="C12" s="152"/>
      <c r="D12" s="152"/>
      <c r="E12" s="152"/>
      <c r="F12" s="152"/>
      <c r="G12" s="152"/>
      <c r="H12" s="152"/>
      <c r="I12" s="152"/>
      <c r="J12" s="152"/>
      <c r="K12" s="152"/>
      <c r="L12" s="152"/>
      <c r="M12" s="82">
        <f>M11</f>
        <v>0</v>
      </c>
    </row>
    <row r="14" spans="1:13">
      <c r="A14" s="175" t="s">
        <v>114</v>
      </c>
      <c r="B14" s="175"/>
      <c r="C14" s="175"/>
      <c r="D14" s="175"/>
      <c r="E14" s="175"/>
      <c r="F14" s="175"/>
    </row>
    <row r="15" spans="1:13">
      <c r="A15" s="148" t="s">
        <v>229</v>
      </c>
      <c r="B15" s="148"/>
      <c r="C15" s="148"/>
      <c r="D15" s="148"/>
      <c r="E15" s="148"/>
      <c r="F15" s="148"/>
    </row>
    <row r="16" spans="1:13" ht="15" customHeight="1">
      <c r="A16" s="148" t="s">
        <v>230</v>
      </c>
      <c r="B16" s="148"/>
      <c r="C16" s="148"/>
      <c r="D16" s="148"/>
      <c r="E16" s="148"/>
      <c r="F16" s="148"/>
    </row>
  </sheetData>
  <mergeCells count="11">
    <mergeCell ref="A11:B11"/>
    <mergeCell ref="A12:L12"/>
    <mergeCell ref="A14:F14"/>
    <mergeCell ref="A15:F15"/>
    <mergeCell ref="A16:F16"/>
    <mergeCell ref="A4:M4"/>
    <mergeCell ref="A1:M1"/>
    <mergeCell ref="A2:C2"/>
    <mergeCell ref="D2:F2"/>
    <mergeCell ref="G2:I2"/>
    <mergeCell ref="J2:L2"/>
  </mergeCells>
  <pageMargins left="0.7" right="0.7" top="0.75" bottom="0.75" header="0.3" footer="0.3"/>
  <pageSetup paperSize="9" scale="49" orientation="landscape" verticalDpi="90" r:id="rId1"/>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Instructions</vt:lpstr>
      <vt:lpstr>Summary</vt:lpstr>
      <vt:lpstr>Detailed Summary </vt:lpstr>
      <vt:lpstr>Hardware</vt:lpstr>
      <vt:lpstr>Inst charges</vt:lpstr>
      <vt:lpstr>Application cost</vt:lpstr>
      <vt:lpstr>Services</vt:lpstr>
      <vt:lpstr>OS license</vt:lpstr>
      <vt:lpstr>Branch Peripherals</vt:lpstr>
      <vt:lpstr>Existing AMC ATS</vt:lpstr>
      <vt:lpstr>Buyback</vt:lpstr>
      <vt:lpstr>'Application cost'!Print_Area</vt:lpstr>
      <vt:lpstr>'Branch Peripherals'!Print_Area</vt:lpstr>
      <vt:lpstr>'Detailed Summary '!Print_Area</vt:lpstr>
      <vt:lpstr>'Existing AMC ATS'!Print_Area</vt:lpstr>
      <vt:lpstr>Hardware!Print_Area</vt:lpstr>
      <vt:lpstr>'Inst charges'!Print_Area</vt:lpstr>
      <vt:lpstr>Instructions!Print_Area</vt:lpstr>
      <vt:lpstr>'OS license'!Print_Area</vt:lpstr>
      <vt:lpstr>Summary!Print_Area</vt:lpstr>
    </vt:vector>
  </TitlesOfParts>
  <Company>PDCC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Basak, Ranadip</cp:lastModifiedBy>
  <cp:lastPrinted>2016-11-30T13:42:32Z</cp:lastPrinted>
  <dcterms:created xsi:type="dcterms:W3CDTF">2014-12-14T19:07:17Z</dcterms:created>
  <dcterms:modified xsi:type="dcterms:W3CDTF">2024-07-30T11:18:13Z</dcterms:modified>
</cp:coreProperties>
</file>