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kpmgindia365-my.sharepoint.com/personal/tapandeka_kpmg_com/Documents/Desktop/Assam APEX bank/SI FMS RFP/RFP Published/Corrigendum/Corrigendum 1/Sent to Bank/"/>
    </mc:Choice>
  </mc:AlternateContent>
  <xr:revisionPtr revIDLastSave="355" documentId="13_ncr:1_{7F2663CC-3F9B-49A5-98D0-680C5B10594A}" xr6:coauthVersionLast="47" xr6:coauthVersionMax="47" xr10:uidLastSave="{7C966EBA-9FB7-4344-B779-9CDBDD6919A4}"/>
  <bookViews>
    <workbookView xWindow="-110" yWindow="-110" windowWidth="19420" windowHeight="11500" tabRatio="922" activeTab="5" xr2:uid="{00000000-000D-0000-FFFF-FFFF00000000}"/>
  </bookViews>
  <sheets>
    <sheet name="Instructions" sheetId="1" r:id="rId1"/>
    <sheet name="Summary" sheetId="7" r:id="rId2"/>
    <sheet name="Detailed Summary " sheetId="4" state="hidden" r:id="rId3"/>
    <sheet name="Hw-Sol" sheetId="15" r:id="rId4"/>
    <sheet name="FM Cost" sheetId="10" r:id="rId5"/>
    <sheet name="DC Cost" sheetId="28" r:id="rId6"/>
    <sheet name="Buyback" sheetId="27" r:id="rId7"/>
  </sheets>
  <definedNames>
    <definedName name="_xlnm.Print_Area" localSheetId="2">'Detailed Summary '!$C$2:$O$59</definedName>
    <definedName name="_xlnm.Print_Area" localSheetId="4">'FM Cost'!$A$1:$V$12</definedName>
    <definedName name="_xlnm.Print_Area" localSheetId="0">Instructions!$A$1:$B$20</definedName>
    <definedName name="_xlnm.Print_Area" localSheetId="1">Summary!$A$1:$C$13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28" l="1"/>
  <c r="F20" i="28"/>
  <c r="S21" i="28"/>
  <c r="S8" i="28"/>
  <c r="R19" i="28"/>
  <c r="O19" i="28"/>
  <c r="F19" i="28"/>
  <c r="R18" i="28"/>
  <c r="O18" i="28"/>
  <c r="F18" i="28"/>
  <c r="R17" i="28"/>
  <c r="O17" i="28"/>
  <c r="F17" i="28"/>
  <c r="R16" i="28"/>
  <c r="O16" i="28"/>
  <c r="F16" i="28"/>
  <c r="R15" i="28"/>
  <c r="O15" i="28"/>
  <c r="F15" i="28"/>
  <c r="R14" i="28"/>
  <c r="O14" i="28"/>
  <c r="F14" i="28"/>
  <c r="R13" i="28"/>
  <c r="O13" i="28"/>
  <c r="F13" i="28"/>
  <c r="R7" i="28"/>
  <c r="O7" i="28"/>
  <c r="L7" i="28"/>
  <c r="I7" i="28"/>
  <c r="F7" i="28"/>
  <c r="R6" i="28"/>
  <c r="O6" i="28"/>
  <c r="L6" i="28"/>
  <c r="I6" i="28"/>
  <c r="F6" i="28"/>
  <c r="R5" i="28"/>
  <c r="O5" i="28"/>
  <c r="L5" i="28"/>
  <c r="I5" i="28"/>
  <c r="F5" i="28"/>
  <c r="C7" i="7"/>
  <c r="F12" i="27"/>
  <c r="F6" i="27"/>
  <c r="F7" i="27"/>
  <c r="F8" i="27"/>
  <c r="F9" i="27"/>
  <c r="F10" i="27"/>
  <c r="F11" i="27"/>
  <c r="F5" i="27"/>
  <c r="S15" i="28" l="1"/>
  <c r="S16" i="28"/>
  <c r="S19" i="28"/>
  <c r="S18" i="28"/>
  <c r="S13" i="28"/>
  <c r="S6" i="28"/>
  <c r="S17" i="28"/>
  <c r="S14" i="28"/>
  <c r="S5" i="28"/>
  <c r="S7" i="28"/>
  <c r="F7" i="15"/>
  <c r="G7" i="15" s="1"/>
  <c r="F6" i="15"/>
  <c r="F8" i="15" s="1"/>
  <c r="S9" i="28" l="1"/>
  <c r="S22" i="28"/>
  <c r="S23" i="28" s="1"/>
  <c r="C6" i="7" s="1"/>
  <c r="C8" i="7" s="1"/>
  <c r="G6" i="15"/>
  <c r="G8" i="15" s="1"/>
  <c r="G9" i="15" s="1"/>
  <c r="C4" i="7" s="1"/>
  <c r="U11" i="10"/>
  <c r="R11" i="10"/>
  <c r="O11" i="10"/>
  <c r="L11" i="10"/>
  <c r="I11" i="10"/>
  <c r="U10" i="10"/>
  <c r="R10" i="10"/>
  <c r="O10" i="10"/>
  <c r="L10" i="10"/>
  <c r="I10" i="10"/>
  <c r="U9" i="10"/>
  <c r="R9" i="10"/>
  <c r="O9" i="10"/>
  <c r="L9" i="10"/>
  <c r="I9" i="10"/>
  <c r="U8" i="10"/>
  <c r="R8" i="10"/>
  <c r="O8" i="10"/>
  <c r="L8" i="10"/>
  <c r="I8" i="10"/>
  <c r="U7" i="10"/>
  <c r="R7" i="10"/>
  <c r="O7" i="10"/>
  <c r="L7" i="10"/>
  <c r="I7" i="10"/>
  <c r="U6" i="10"/>
  <c r="R6" i="10"/>
  <c r="O6" i="10"/>
  <c r="L6" i="10"/>
  <c r="I6" i="10"/>
  <c r="U5" i="10"/>
  <c r="R5" i="10"/>
  <c r="O5" i="10"/>
  <c r="L5" i="10"/>
  <c r="I5" i="10"/>
  <c r="V9" i="10" l="1"/>
  <c r="V6" i="10"/>
  <c r="V11" i="10"/>
  <c r="V8" i="10"/>
  <c r="V5" i="10"/>
  <c r="V10" i="10"/>
  <c r="V7" i="10"/>
  <c r="V12" i="10" l="1"/>
  <c r="C5" i="7"/>
</calcChain>
</file>

<file path=xl/sharedStrings.xml><?xml version="1.0" encoding="utf-8"?>
<sst xmlns="http://schemas.openxmlformats.org/spreadsheetml/2006/main" count="319" uniqueCount="171">
  <si>
    <t>Guidelines</t>
  </si>
  <si>
    <t>S.no</t>
  </si>
  <si>
    <t>Type</t>
  </si>
  <si>
    <t>Servers</t>
  </si>
  <si>
    <t>Entry Level</t>
  </si>
  <si>
    <t>Mid-Level</t>
  </si>
  <si>
    <t>Storage</t>
  </si>
  <si>
    <t>Enterprise</t>
  </si>
  <si>
    <t>Modular</t>
  </si>
  <si>
    <t>SAN Switches</t>
  </si>
  <si>
    <t>Tape Library</t>
  </si>
  <si>
    <t>Networks</t>
  </si>
  <si>
    <t>Database</t>
  </si>
  <si>
    <t>SAN Swicthes</t>
  </si>
  <si>
    <t>Backup Device</t>
  </si>
  <si>
    <t>Critical Applications- production Environment</t>
  </si>
  <si>
    <t>Non Critical Applications- Production Environment</t>
  </si>
  <si>
    <t>Non Production Environment</t>
  </si>
  <si>
    <t>Server Management</t>
  </si>
  <si>
    <t>Storage Management</t>
  </si>
  <si>
    <t>Data Base Management</t>
  </si>
  <si>
    <t>Backup</t>
  </si>
  <si>
    <t>Service Level Management</t>
  </si>
  <si>
    <t>Incident Management</t>
  </si>
  <si>
    <t>Problem Management</t>
  </si>
  <si>
    <t>Change Management</t>
  </si>
  <si>
    <t>No. of Licenses</t>
  </si>
  <si>
    <t>Year 1</t>
  </si>
  <si>
    <t>Year 2</t>
  </si>
  <si>
    <t>Year 3</t>
  </si>
  <si>
    <t>Year 4</t>
  </si>
  <si>
    <t>Year 5</t>
  </si>
  <si>
    <t>Class/Type  of Infrastructure/Function</t>
  </si>
  <si>
    <t>Function</t>
  </si>
  <si>
    <t>Resource Level</t>
  </si>
  <si>
    <t>L1</t>
  </si>
  <si>
    <t>L2</t>
  </si>
  <si>
    <t>Product name &amp; version</t>
  </si>
  <si>
    <t>License Type</t>
  </si>
  <si>
    <t>SLA Management Module</t>
  </si>
  <si>
    <t>any other , please specify*</t>
  </si>
  <si>
    <t>High Level</t>
  </si>
  <si>
    <t>Backup and restore Services</t>
  </si>
  <si>
    <t>Network Management</t>
  </si>
  <si>
    <t>Routers,L3 Switches,L2 Switches etc,load balancers</t>
  </si>
  <si>
    <t>Database Management</t>
  </si>
  <si>
    <t>Asset and Configuration Management Database (CMDB)</t>
  </si>
  <si>
    <t>Patch Management</t>
  </si>
  <si>
    <t>Performance Management</t>
  </si>
  <si>
    <t>Quantity</t>
  </si>
  <si>
    <t>Performance Assessment</t>
  </si>
  <si>
    <t>Total (without tax)</t>
  </si>
  <si>
    <t>Tax Amount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</si>
  <si>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</si>
  <si>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</si>
  <si>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</si>
  <si>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</si>
  <si>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</si>
  <si>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</si>
  <si>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</si>
  <si>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A.</t>
  </si>
  <si>
    <t>Hardware/Software Type</t>
  </si>
  <si>
    <t>Configuration</t>
  </si>
  <si>
    <t>Quantity required (to be filled by Bidder)</t>
  </si>
  <si>
    <t>Per Unit Price (Fixed)</t>
  </si>
  <si>
    <t>Server</t>
  </si>
  <si>
    <t>OS</t>
  </si>
  <si>
    <t>Enterprise Storage</t>
  </si>
  <si>
    <t>Enterprise Edition</t>
  </si>
  <si>
    <t>Enterprise Version</t>
  </si>
  <si>
    <t>Resource Cost</t>
  </si>
  <si>
    <t>A</t>
  </si>
  <si>
    <t xml:space="preserve"> All monetary figures are to be quoted in Indian Rupees (INR) only.</t>
  </si>
  <si>
    <t>Sub Total- Managed Services Cost (A)</t>
  </si>
  <si>
    <t>2 CPU, Quad Core, 32 GB RAM,</t>
  </si>
  <si>
    <t>Detailed Summary of Overall Cost</t>
  </si>
  <si>
    <t>EMS Cost</t>
  </si>
  <si>
    <t>EMS Modules</t>
  </si>
  <si>
    <t>Total With Tax</t>
  </si>
  <si>
    <t>Sub Total- EMS Cost (B)</t>
  </si>
  <si>
    <t xml:space="preserve"> Managed Services (Domain &amp; Corss Functional Services) Cost</t>
  </si>
  <si>
    <t>B</t>
  </si>
  <si>
    <t>D.</t>
  </si>
  <si>
    <t>Sub-  Infrastructure Cost for EMS &amp; Helpdesk  (D)</t>
  </si>
  <si>
    <t>Performance Assessment Cost</t>
  </si>
  <si>
    <t>E.</t>
  </si>
  <si>
    <t>S.No</t>
  </si>
  <si>
    <t>Sub Total- Performance Assessment Cost ( E)</t>
  </si>
  <si>
    <t>Total (A)+(B)+C)+(D)+( E)</t>
  </si>
  <si>
    <t>Description</t>
  </si>
  <si>
    <t>Infrastructure Cost for EMS Tools</t>
  </si>
  <si>
    <t>All the prices of this document should flow correctly from the respective sheets</t>
  </si>
  <si>
    <t>Overall</t>
  </si>
  <si>
    <t>C</t>
  </si>
  <si>
    <t>any other please specify</t>
  </si>
  <si>
    <t>Qty</t>
  </si>
  <si>
    <t>Rate (INR)</t>
  </si>
  <si>
    <t xml:space="preserve">Total Amt (INR) </t>
  </si>
  <si>
    <t>Total Cost of Ownership (TCO).</t>
  </si>
  <si>
    <t xml:space="preserve">Minimum Shift 
</t>
  </si>
  <si>
    <t xml:space="preserve">Total Amount </t>
  </si>
  <si>
    <t xml:space="preserve">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</si>
  <si>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Any addition/reduction in the resource or infrastructure quantities will be on pro-rata basis arrived from the respective managed services cost</t>
  </si>
  <si>
    <t>Total</t>
  </si>
  <si>
    <t>Description (Including Part Numbers)</t>
  </si>
  <si>
    <t>Amount</t>
  </si>
  <si>
    <t>Sl no</t>
  </si>
  <si>
    <t>Note:</t>
  </si>
  <si>
    <t>Grand Total</t>
  </si>
  <si>
    <t>BILL OF MATERIAL</t>
  </si>
  <si>
    <t>FM cost</t>
  </si>
  <si>
    <t>The total cost should flow from the individual sheets within this Annexure.</t>
  </si>
  <si>
    <r>
      <t xml:space="preserve">The </t>
    </r>
    <r>
      <rPr>
        <u/>
        <sz val="11"/>
        <rFont val="Calibri"/>
        <family val="2"/>
        <scheme val="minor"/>
      </rPr>
      <t>masked</t>
    </r>
    <r>
      <rPr>
        <sz val="11"/>
        <rFont val="Calibri"/>
        <family val="2"/>
        <scheme val="minor"/>
      </rPr>
      <t xml:space="preserve"> Bill of Materials which would be submitted as part of the Technical Bill of Material should contain "XX" for ALL the corresponding commercial values that will be present in the unmasked Bill of Material that will be part of the Commercial submission.</t>
    </r>
  </si>
  <si>
    <t xml:space="preserve">
Resource/ Shift
</t>
  </si>
  <si>
    <t>Summary</t>
  </si>
  <si>
    <t>Technical Lead – Infrastructure</t>
  </si>
  <si>
    <t>DC</t>
  </si>
  <si>
    <t>L2 – Network &amp; security Management</t>
  </si>
  <si>
    <t>DR</t>
  </si>
  <si>
    <t>NA</t>
  </si>
  <si>
    <t xml:space="preserve">ACAB will ONLY consider quotes in Commercial Bill of Material document as the 'Commercial Bid'. </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</si>
  <si>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GST,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</si>
  <si>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Site Engineer(Posted in RO)</t>
  </si>
  <si>
    <t>RO</t>
  </si>
  <si>
    <t>Head Office &amp; branches</t>
  </si>
  <si>
    <t>Bidder is expected to quote the costs for all items required for fully complying with the requirements of the SoW and the addenda in the respective sections of the price bid. The prices for the respective sections would be deemed to include all components required to successfully utilise the solution.</t>
  </si>
  <si>
    <t>In case the Bidder includes/combines any line item as part of any other line item in the commercial bid, then this has to be clearly mentioned in the description indicating the line item which contains the combination</t>
  </si>
  <si>
    <t>Bidder may insert additional line items as applicable based on the solution offered in the respective tabs</t>
  </si>
  <si>
    <t xml:space="preserve">Bidder should quote as per the format of Bill of Material ONLY and a masked replica of the Bill of Material should be enclosed in the technical bid. 
</t>
  </si>
  <si>
    <t>Upon finalization of the contract, the 'Commercial Offer' will be firm for the period of contract and would NOT change due to any factor (e.g. change in actual manpower deployment for SLA adherence, economic factors etc.), however bank at its discretion may increase or decrease the resources or quantities which will be paid to Bidder on prorata basis.</t>
  </si>
  <si>
    <t>Bidder is responsible for all the arithmetic computation &amp; price flows. Bank is not responsible for any errors in computation by the bidder.</t>
  </si>
  <si>
    <t>Bank is not responsible for any arithmetic errors in the commercial bid details sheet committed by the shortlisted bidder, however, if there are any computational errors the Bank will evaluate the Bid as per provisions contained under RFP document.</t>
  </si>
  <si>
    <t>Bidder has to quote for each line item. If any line item is part of the solution proposed in the RFP response, it has to be referenced. If it is not applicable, then the bidder has to mention Not Applicable (NA).</t>
  </si>
  <si>
    <t>Bidder should to the extent possible stick to the same structure of the Bill of Material. Hence the Bank does not expect the bidder to delete necessary rows.</t>
  </si>
  <si>
    <t xml:space="preserve">The number of resources and price mentioned by the bidder will be fixed for the current scope. The pro-rata cost will be paid for all increase and decrease in devices during the tenure of the contract </t>
  </si>
  <si>
    <t xml:space="preserve">L2 – Compute &amp; Storage </t>
  </si>
  <si>
    <t>L2 – Infrastructure  Management</t>
  </si>
  <si>
    <t>L1/Helpdesk</t>
  </si>
  <si>
    <t>Please add(if any)</t>
  </si>
  <si>
    <t>1. The vendor has to quote for each line item. If any line item is part of the solution proposed in this sheet, it has to be referenced. If it is not applicable, then the vendor has to mention NA.</t>
  </si>
  <si>
    <t>Year 1 (Procurement)</t>
  </si>
  <si>
    <t>Hardware/Solution(including earthing)</t>
  </si>
  <si>
    <t>Chemical Earthing at Branches &amp; HO</t>
  </si>
  <si>
    <t>DC BMS System</t>
  </si>
  <si>
    <t>DC Access Control</t>
  </si>
  <si>
    <t>DC CCTV</t>
  </si>
  <si>
    <t>DC 30 KVA</t>
  </si>
  <si>
    <t>PMO UPS 10 KVA</t>
  </si>
  <si>
    <t>PMO Infrastructure</t>
  </si>
  <si>
    <t>PAC</t>
  </si>
  <si>
    <t>AC (PMO &amp; UPS Room &amp; Corridor)</t>
  </si>
  <si>
    <t>Furniture, power cabling, LAN cabling, Room color</t>
  </si>
  <si>
    <t>100 KVA Genset</t>
  </si>
  <si>
    <t>Trueview</t>
  </si>
  <si>
    <t>Please add (if any)</t>
  </si>
  <si>
    <t>DC Procurement and Maintenance Cost</t>
  </si>
  <si>
    <t>Buyback Cost</t>
  </si>
  <si>
    <t>D</t>
  </si>
  <si>
    <t>Buyback</t>
  </si>
  <si>
    <t>DC Environment Maintenance Cost</t>
  </si>
  <si>
    <t>DC Environment Procurement Cost</t>
  </si>
  <si>
    <t>IT Department CCTV</t>
  </si>
  <si>
    <t>DC Generator</t>
  </si>
  <si>
    <t>EBI – 410.2 Software, XLS – 200 Fire Alarm Panel, XL-28-IPC (BMS), VESDA, WLD, RODENT, CCTV (DVR)  
Make: Honeywell</t>
  </si>
  <si>
    <t>Honeywell</t>
  </si>
  <si>
    <t>Emerson 7400M</t>
  </si>
  <si>
    <t>Emerson S410D</t>
  </si>
  <si>
    <t>Emerson PEX 125 FA ICOM</t>
  </si>
  <si>
    <t xml:space="preserve">•	AC at PMO – Carrier (1 no – 2 ton) &amp; Bluestar (1 no – 1 ton)
•	AC at UPS Room – Carrier (1 no – 1.5 ton) &amp; Voltas (1 no – 1.5 ton)
•	AC at Corridor – Voltas (2 nos – 1.5 ton) </t>
  </si>
  <si>
    <t>Installation charges</t>
  </si>
  <si>
    <t>Actuals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</si>
</sst>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3">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u/>
      <sz val="11"/>
      <name val="Calibri"/>
      <family val="2"/>
      <scheme val="minor"/>
    </font>
    <font>
      <b/>
      <sz val="12"/>
      <color theme="1"/>
      <name val="Calibri"/>
      <family val="2"/>
      <scheme val="minor"/>
    </font>
  </fonts>
  <fills count="28">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n">
        <color indexed="64"/>
      </bottom>
      <diagonal/>
    </border>
  </borders>
  <cellStyleXfs count="70">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xf numFmtId="0" fontId="6" fillId="0" borderId="0"/>
    <xf numFmtId="0" fontId="11" fillId="0" borderId="0"/>
    <xf numFmtId="0" fontId="11" fillId="0" borderId="0"/>
  </cellStyleXfs>
  <cellXfs count="115">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Fill="1" applyBorder="1" applyAlignment="1">
      <alignment vertical="center" wrapText="1"/>
    </xf>
    <xf numFmtId="0" fontId="0" fillId="0" borderId="0" xfId="0" applyFont="1"/>
    <xf numFmtId="0" fontId="0" fillId="0" borderId="1" xfId="0" applyFont="1" applyFill="1" applyBorder="1" applyAlignment="1">
      <alignment vertical="center" wrapText="1"/>
    </xf>
    <xf numFmtId="0" fontId="0" fillId="0" borderId="1" xfId="0" applyFont="1" applyBorder="1"/>
    <xf numFmtId="0" fontId="0" fillId="0" borderId="0" xfId="0" applyFont="1" applyAlignment="1">
      <alignment horizontal="left"/>
    </xf>
    <xf numFmtId="0" fontId="0" fillId="0" borderId="0" xfId="0" applyFont="1" applyAlignment="1">
      <alignment vertical="center"/>
    </xf>
    <xf numFmtId="0" fontId="0" fillId="0" borderId="0" xfId="0" applyFont="1" applyAlignment="1">
      <alignment wrapText="1"/>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0" fillId="0" borderId="1" xfId="0" applyFont="1" applyBorder="1" applyAlignment="1">
      <alignment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Fill="1" applyBorder="1" applyAlignment="1">
      <alignment vertical="center" wrapText="1"/>
    </xf>
    <xf numFmtId="43" fontId="0" fillId="0" borderId="1" xfId="65" applyFont="1" applyBorder="1"/>
    <xf numFmtId="0" fontId="29" fillId="0" borderId="1" xfId="1" applyFont="1" applyFill="1" applyBorder="1" applyAlignment="1">
      <alignment horizontal="left" vertical="top" wrapText="1"/>
    </xf>
    <xf numFmtId="0" fontId="1" fillId="26" borderId="0" xfId="0" applyFont="1" applyFill="1"/>
    <xf numFmtId="0" fontId="1" fillId="0" borderId="0" xfId="0" applyFont="1"/>
    <xf numFmtId="0" fontId="1" fillId="0" borderId="1" xfId="0" applyFont="1" applyFill="1" applyBorder="1"/>
    <xf numFmtId="0" fontId="28" fillId="24" borderId="1" xfId="4" applyFont="1" applyFill="1" applyBorder="1" applyAlignment="1">
      <alignment horizontal="center" vertical="top"/>
    </xf>
    <xf numFmtId="0" fontId="28" fillId="24" borderId="1" xfId="4" applyFont="1" applyFill="1" applyBorder="1" applyAlignment="1">
      <alignment vertical="top" wrapText="1"/>
    </xf>
    <xf numFmtId="0" fontId="28" fillId="0" borderId="1" xfId="0" applyFont="1" applyFill="1" applyBorder="1" applyAlignment="1">
      <alignment horizontal="center" vertical="center" wrapText="1"/>
    </xf>
    <xf numFmtId="164" fontId="27" fillId="25" borderId="1" xfId="0" applyNumberFormat="1" applyFont="1" applyFill="1" applyBorder="1" applyAlignment="1">
      <alignment vertical="center" wrapText="1"/>
    </xf>
    <xf numFmtId="0" fontId="29" fillId="23" borderId="1" xfId="0" applyFont="1" applyFill="1" applyBorder="1" applyAlignment="1">
      <alignment vertical="top" wrapText="1"/>
    </xf>
    <xf numFmtId="0" fontId="29" fillId="23" borderId="1" xfId="4" applyFont="1" applyFill="1" applyBorder="1" applyAlignment="1">
      <alignment vertical="top" wrapText="1"/>
    </xf>
    <xf numFmtId="0" fontId="0" fillId="26" borderId="0" xfId="0" applyFont="1" applyFill="1"/>
    <xf numFmtId="0" fontId="0" fillId="0" borderId="1" xfId="0" applyFont="1" applyFill="1" applyBorder="1"/>
    <xf numFmtId="0" fontId="0" fillId="0" borderId="0" xfId="0" applyFont="1" applyFill="1"/>
    <xf numFmtId="0" fontId="29" fillId="0" borderId="0" xfId="1" applyFont="1" applyFill="1" applyAlignment="1">
      <alignment vertical="top" wrapText="1"/>
    </xf>
    <xf numFmtId="0" fontId="0" fillId="0" borderId="1" xfId="0" applyFont="1" applyBorder="1" applyAlignment="1">
      <alignment horizontal="left" wrapText="1"/>
    </xf>
    <xf numFmtId="0" fontId="0" fillId="0" borderId="0" xfId="0" applyFont="1" applyFill="1" applyAlignment="1">
      <alignment wrapText="1"/>
    </xf>
    <xf numFmtId="0" fontId="1" fillId="0" borderId="1" xfId="0" applyFont="1" applyFill="1" applyBorder="1" applyAlignment="1">
      <alignment wrapText="1"/>
    </xf>
    <xf numFmtId="0" fontId="28" fillId="24" borderId="18" xfId="4" applyFont="1" applyFill="1" applyBorder="1" applyAlignment="1">
      <alignment horizontal="center" vertical="center" wrapText="1"/>
    </xf>
    <xf numFmtId="0" fontId="1" fillId="24" borderId="1" xfId="0" applyFont="1" applyFill="1" applyBorder="1" applyAlignment="1">
      <alignment horizontal="left" vertical="center" wrapText="1"/>
    </xf>
    <xf numFmtId="0" fontId="1" fillId="24" borderId="1"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8" fillId="25"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5" borderId="1" xfId="0" applyFont="1" applyFill="1" applyBorder="1" applyAlignment="1">
      <alignment horizontal="center" wrapText="1"/>
    </xf>
    <xf numFmtId="0" fontId="0" fillId="0" borderId="1" xfId="0" applyFont="1" applyBorder="1" applyAlignment="1">
      <alignment horizontal="center"/>
    </xf>
    <xf numFmtId="0" fontId="0" fillId="0" borderId="1" xfId="0" applyFont="1" applyFill="1" applyBorder="1" applyAlignment="1">
      <alignment horizontal="center"/>
    </xf>
    <xf numFmtId="0" fontId="29" fillId="25" borderId="1" xfId="0" applyFont="1" applyFill="1" applyBorder="1" applyAlignment="1">
      <alignment horizontal="center"/>
    </xf>
    <xf numFmtId="164" fontId="0" fillId="0" borderId="1" xfId="65" applyNumberFormat="1"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27" borderId="1" xfId="0" applyFont="1" applyFill="1" applyBorder="1" applyAlignment="1">
      <alignment horizontal="center" vertical="center" wrapText="1"/>
    </xf>
    <xf numFmtId="0" fontId="2" fillId="0" borderId="1" xfId="0" applyFont="1" applyBorder="1"/>
    <xf numFmtId="0" fontId="0" fillId="0" borderId="1" xfId="0" applyFont="1" applyBorder="1" applyAlignment="1">
      <alignment horizontal="left" vertical="center" wrapText="1"/>
    </xf>
    <xf numFmtId="0" fontId="28" fillId="0" borderId="14" xfId="0" applyFont="1" applyFill="1" applyBorder="1" applyAlignment="1">
      <alignment horizontal="center" vertical="center" wrapText="1"/>
    </xf>
    <xf numFmtId="0" fontId="28" fillId="0" borderId="15" xfId="0" applyFont="1" applyFill="1" applyBorder="1" applyAlignment="1">
      <alignment vertical="center" wrapText="1"/>
    </xf>
    <xf numFmtId="0" fontId="0" fillId="23" borderId="1" xfId="0" applyFont="1" applyFill="1" applyBorder="1" applyAlignment="1">
      <alignment horizontal="center" wrapText="1"/>
    </xf>
    <xf numFmtId="0" fontId="0" fillId="2" borderId="1" xfId="0" applyFill="1" applyBorder="1" applyAlignment="1">
      <alignment horizontal="center" vertical="center"/>
    </xf>
    <xf numFmtId="0" fontId="0" fillId="0" borderId="0" xfId="0" applyFont="1" applyBorder="1"/>
    <xf numFmtId="0" fontId="2" fillId="0" borderId="1" xfId="0" applyFont="1" applyBorder="1" applyAlignment="1">
      <alignment horizontal="center"/>
    </xf>
    <xf numFmtId="0" fontId="1" fillId="24" borderId="1" xfId="0" applyFont="1" applyFill="1" applyBorder="1" applyAlignment="1">
      <alignment horizontal="center" wrapText="1"/>
    </xf>
    <xf numFmtId="0" fontId="32" fillId="0" borderId="20" xfId="0" applyFont="1" applyBorder="1" applyAlignment="1">
      <alignment horizontal="left" vertical="center"/>
    </xf>
    <xf numFmtId="0" fontId="1" fillId="0" borderId="0" xfId="0" applyFont="1" applyAlignment="1">
      <alignment horizontal="left"/>
    </xf>
    <xf numFmtId="0" fontId="0" fillId="0" borderId="0" xfId="0" applyFont="1" applyAlignment="1">
      <alignment horizontal="left"/>
    </xf>
    <xf numFmtId="0" fontId="0" fillId="0" borderId="0" xfId="0" applyFont="1" applyAlignment="1">
      <alignment horizontal="left" wrapText="1"/>
    </xf>
    <xf numFmtId="0" fontId="28" fillId="0" borderId="0" xfId="0" applyFont="1" applyAlignment="1">
      <alignment horizontal="left" wrapText="1"/>
    </xf>
    <xf numFmtId="0" fontId="29" fillId="0" borderId="0" xfId="0" applyFont="1" applyAlignment="1">
      <alignment horizontal="left" wrapText="1"/>
    </xf>
    <xf numFmtId="0" fontId="1" fillId="25" borderId="14" xfId="0" applyFont="1" applyFill="1" applyBorder="1" applyAlignment="1">
      <alignment horizontal="center" vertical="center" wrapText="1"/>
    </xf>
    <xf numFmtId="0" fontId="1" fillId="25" borderId="15" xfId="0" applyFont="1" applyFill="1" applyBorder="1" applyAlignment="1">
      <alignment horizontal="center" vertical="center" wrapText="1"/>
    </xf>
    <xf numFmtId="0" fontId="26" fillId="20" borderId="0" xfId="0" applyFont="1" applyFill="1" applyBorder="1" applyAlignment="1">
      <alignment horizontal="center"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7" fillId="20" borderId="14" xfId="0" applyFont="1" applyFill="1" applyBorder="1" applyAlignment="1">
      <alignment horizontal="center" wrapText="1"/>
    </xf>
    <xf numFmtId="0" fontId="27" fillId="20" borderId="15" xfId="0" applyFont="1" applyFill="1" applyBorder="1" applyAlignment="1">
      <alignment horizontal="center" wrapText="1"/>
    </xf>
    <xf numFmtId="0" fontId="1" fillId="21" borderId="14" xfId="0" applyFont="1" applyFill="1" applyBorder="1" applyAlignment="1">
      <alignment horizontal="center" vertical="center" wrapText="1"/>
    </xf>
    <xf numFmtId="0" fontId="1" fillId="21" borderId="15" xfId="0" applyFont="1" applyFill="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1" fillId="0" borderId="14" xfId="0" applyFont="1" applyFill="1" applyBorder="1" applyAlignment="1">
      <alignment horizontal="center"/>
    </xf>
    <xf numFmtId="0" fontId="1" fillId="0" borderId="15" xfId="0" applyFont="1" applyFill="1" applyBorder="1" applyAlignment="1">
      <alignment horizontal="center"/>
    </xf>
    <xf numFmtId="0" fontId="28" fillId="24" borderId="12" xfId="4" applyFont="1" applyFill="1" applyBorder="1" applyAlignment="1">
      <alignment horizontal="center" vertical="top"/>
    </xf>
    <xf numFmtId="0" fontId="28" fillId="24" borderId="13" xfId="4" applyFont="1" applyFill="1" applyBorder="1" applyAlignment="1">
      <alignment horizontal="center" vertical="top"/>
    </xf>
    <xf numFmtId="0" fontId="28" fillId="25" borderId="14" xfId="0" applyFont="1" applyFill="1" applyBorder="1" applyAlignment="1">
      <alignment horizontal="center" wrapText="1"/>
    </xf>
    <xf numFmtId="0" fontId="28" fillId="25" borderId="16" xfId="0" applyFont="1" applyFill="1" applyBorder="1" applyAlignment="1">
      <alignment horizontal="center" wrapText="1"/>
    </xf>
    <xf numFmtId="0" fontId="28" fillId="0" borderId="1" xfId="4" applyFont="1" applyBorder="1" applyAlignment="1">
      <alignment horizontal="left" vertical="top" wrapText="1"/>
    </xf>
    <xf numFmtId="0" fontId="28" fillId="0" borderId="1" xfId="4" applyFont="1" applyBorder="1" applyAlignment="1">
      <alignment horizontal="left" vertical="top"/>
    </xf>
    <xf numFmtId="0" fontId="28" fillId="24" borderId="14" xfId="4" applyFont="1" applyFill="1" applyBorder="1" applyAlignment="1">
      <alignment horizontal="center"/>
    </xf>
    <xf numFmtId="0" fontId="28" fillId="24" borderId="16" xfId="4" applyFont="1" applyFill="1" applyBorder="1" applyAlignment="1">
      <alignment horizontal="center"/>
    </xf>
    <xf numFmtId="0" fontId="28" fillId="24" borderId="15" xfId="4" applyFont="1" applyFill="1" applyBorder="1" applyAlignment="1">
      <alignment horizontal="center"/>
    </xf>
    <xf numFmtId="0" fontId="28" fillId="25" borderId="15" xfId="0" applyFont="1" applyFill="1" applyBorder="1" applyAlignment="1">
      <alignment horizontal="center" wrapText="1"/>
    </xf>
    <xf numFmtId="0" fontId="1" fillId="24" borderId="12" xfId="0" applyFont="1" applyFill="1" applyBorder="1" applyAlignment="1">
      <alignment horizontal="center" vertical="center" wrapText="1"/>
    </xf>
    <xf numFmtId="0" fontId="1" fillId="24" borderId="13" xfId="0" applyFont="1" applyFill="1" applyBorder="1" applyAlignment="1">
      <alignment horizontal="center" vertical="center" wrapText="1"/>
    </xf>
    <xf numFmtId="0" fontId="1" fillId="24" borderId="1" xfId="0" applyFont="1" applyFill="1" applyBorder="1" applyAlignment="1">
      <alignment horizontal="left" vertical="center" wrapText="1"/>
    </xf>
    <xf numFmtId="0" fontId="28" fillId="24" borderId="17" xfId="4" applyFont="1" applyFill="1" applyBorder="1" applyAlignment="1">
      <alignment horizontal="center" wrapText="1"/>
    </xf>
    <xf numFmtId="0" fontId="28" fillId="24" borderId="17" xfId="4" applyFont="1" applyFill="1" applyBorder="1" applyAlignment="1">
      <alignment horizontal="center"/>
    </xf>
    <xf numFmtId="0" fontId="1" fillId="0" borderId="14" xfId="0" applyFont="1" applyBorder="1" applyAlignment="1">
      <alignment horizontal="left" wrapText="1"/>
    </xf>
    <xf numFmtId="0" fontId="1" fillId="0" borderId="16" xfId="0" applyFont="1" applyBorder="1" applyAlignment="1">
      <alignment horizontal="left" wrapText="1"/>
    </xf>
    <xf numFmtId="0" fontId="1" fillId="0" borderId="15" xfId="0" applyFont="1" applyBorder="1" applyAlignment="1">
      <alignment horizontal="left" wrapText="1"/>
    </xf>
    <xf numFmtId="0" fontId="28" fillId="24" borderId="12" xfId="4" applyFont="1" applyFill="1" applyBorder="1" applyAlignment="1">
      <alignment horizontal="center" vertical="top" wrapText="1"/>
    </xf>
    <xf numFmtId="0" fontId="28" fillId="24" borderId="13" xfId="4" applyFont="1" applyFill="1" applyBorder="1" applyAlignment="1">
      <alignment horizontal="center" vertical="top" wrapText="1"/>
    </xf>
    <xf numFmtId="0" fontId="28" fillId="24" borderId="1" xfId="4" applyFont="1" applyFill="1" applyBorder="1" applyAlignment="1">
      <alignment horizontal="center"/>
    </xf>
    <xf numFmtId="0" fontId="28" fillId="23" borderId="1" xfId="0" applyFont="1" applyFill="1" applyBorder="1" applyAlignment="1">
      <alignment horizontal="center" wrapText="1"/>
    </xf>
    <xf numFmtId="0" fontId="1" fillId="2" borderId="1" xfId="0" applyFont="1" applyFill="1" applyBorder="1" applyAlignment="1">
      <alignment horizontal="center"/>
    </xf>
    <xf numFmtId="0" fontId="28" fillId="24" borderId="1" xfId="4" applyFont="1" applyFill="1" applyBorder="1" applyAlignment="1">
      <alignment horizontal="center" vertical="top" wrapText="1"/>
    </xf>
  </cellXfs>
  <cellStyles count="70">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cel Built-in Normal" xfId="67" xr:uid="{00000000-0005-0000-0000-000024000000}"/>
    <cellStyle name="Explanatory Text 2" xfId="36" xr:uid="{00000000-0005-0000-0000-000025000000}"/>
    <cellStyle name="Good 2" xfId="37" xr:uid="{00000000-0005-0000-0000-000026000000}"/>
    <cellStyle name="Header" xfId="38" xr:uid="{00000000-0005-0000-0000-000027000000}"/>
    <cellStyle name="Heading 1 2" xfId="39" xr:uid="{00000000-0005-0000-0000-000028000000}"/>
    <cellStyle name="Heading 2 2" xfId="40" xr:uid="{00000000-0005-0000-0000-000029000000}"/>
    <cellStyle name="Heading 3 2" xfId="41" xr:uid="{00000000-0005-0000-0000-00002A000000}"/>
    <cellStyle name="Heading 4 2" xfId="42" xr:uid="{00000000-0005-0000-0000-00002B000000}"/>
    <cellStyle name="Input 2" xfId="43" xr:uid="{00000000-0005-0000-0000-00002C000000}"/>
    <cellStyle name="Linked Cell 2" xfId="44" xr:uid="{00000000-0005-0000-0000-00002D000000}"/>
    <cellStyle name="Neutral 2" xfId="45" xr:uid="{00000000-0005-0000-0000-00002E000000}"/>
    <cellStyle name="Normal" xfId="0" builtinId="0"/>
    <cellStyle name="Normal 2" xfId="46" xr:uid="{00000000-0005-0000-0000-000030000000}"/>
    <cellStyle name="Normal 2 2" xfId="68" xr:uid="{00000000-0005-0000-0000-000031000000}"/>
    <cellStyle name="Normal 3" xfId="47" xr:uid="{00000000-0005-0000-0000-000032000000}"/>
    <cellStyle name="Normal 4" xfId="48" xr:uid="{00000000-0005-0000-0000-000033000000}"/>
    <cellStyle name="Normal 4 2" xfId="69" xr:uid="{00000000-0005-0000-0000-000034000000}"/>
    <cellStyle name="Normal 5" xfId="49" xr:uid="{00000000-0005-0000-0000-000035000000}"/>
    <cellStyle name="Normal 6" xfId="50" xr:uid="{00000000-0005-0000-0000-000036000000}"/>
    <cellStyle name="Normal 7" xfId="1" xr:uid="{00000000-0005-0000-0000-000037000000}"/>
    <cellStyle name="Normal 8" xfId="64" xr:uid="{00000000-0005-0000-0000-000038000000}"/>
    <cellStyle name="Note 2" xfId="52" xr:uid="{00000000-0005-0000-0000-000039000000}"/>
    <cellStyle name="Note 3" xfId="53" xr:uid="{00000000-0005-0000-0000-00003A000000}"/>
    <cellStyle name="Note 4" xfId="54" xr:uid="{00000000-0005-0000-0000-00003B000000}"/>
    <cellStyle name="Note 5" xfId="51" xr:uid="{00000000-0005-0000-0000-00003C000000}"/>
    <cellStyle name="Output 2" xfId="55" xr:uid="{00000000-0005-0000-0000-00003D000000}"/>
    <cellStyle name="Percent 2" xfId="56" xr:uid="{00000000-0005-0000-0000-00003E000000}"/>
    <cellStyle name="Percent 3" xfId="57" xr:uid="{00000000-0005-0000-0000-00003F000000}"/>
    <cellStyle name="Style 1" xfId="58" xr:uid="{00000000-0005-0000-0000-000040000000}"/>
    <cellStyle name="Style 1 2" xfId="59" xr:uid="{00000000-0005-0000-0000-000041000000}"/>
    <cellStyle name="Style 1 3" xfId="60" xr:uid="{00000000-0005-0000-0000-000042000000}"/>
    <cellStyle name="Title 2" xfId="61" xr:uid="{00000000-0005-0000-0000-000043000000}"/>
    <cellStyle name="Total 2" xfId="62" xr:uid="{00000000-0005-0000-0000-000044000000}"/>
    <cellStyle name="Warning Text 2" xfId="63" xr:uid="{00000000-0005-0000-0000-00004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opLeftCell="A11" zoomScaleNormal="100" zoomScaleSheetLayoutView="90" workbookViewId="0">
      <selection activeCell="B22" sqref="B22"/>
    </sheetView>
  </sheetViews>
  <sheetFormatPr defaultColWidth="9.1796875" defaultRowHeight="14.5"/>
  <cols>
    <col min="1" max="1" width="4.81640625" style="4" bestFit="1" customWidth="1"/>
    <col min="2" max="2" width="137.1796875" style="9" customWidth="1"/>
    <col min="3" max="16384" width="9.1796875" style="4"/>
  </cols>
  <sheetData>
    <row r="1" spans="1:2" ht="15.5">
      <c r="A1" s="72"/>
      <c r="B1" s="72"/>
    </row>
    <row r="2" spans="1:2">
      <c r="A2" s="71" t="s">
        <v>109</v>
      </c>
      <c r="B2" s="71"/>
    </row>
    <row r="3" spans="1:2">
      <c r="A3" s="40"/>
      <c r="B3" s="43"/>
    </row>
    <row r="4" spans="1:2">
      <c r="A4" s="31" t="s">
        <v>1</v>
      </c>
      <c r="B4" s="44" t="s">
        <v>0</v>
      </c>
    </row>
    <row r="5" spans="1:2">
      <c r="A5" s="31">
        <v>1</v>
      </c>
      <c r="B5" s="44" t="s">
        <v>92</v>
      </c>
    </row>
    <row r="6" spans="1:2">
      <c r="A6" s="6">
        <v>1</v>
      </c>
      <c r="B6" s="36" t="s">
        <v>72</v>
      </c>
    </row>
    <row r="7" spans="1:2" ht="29">
      <c r="A7" s="6">
        <v>2</v>
      </c>
      <c r="B7" s="36" t="s">
        <v>125</v>
      </c>
    </row>
    <row r="8" spans="1:2" ht="29">
      <c r="A8" s="6">
        <v>3</v>
      </c>
      <c r="B8" s="36" t="s">
        <v>131</v>
      </c>
    </row>
    <row r="9" spans="1:2" ht="29">
      <c r="A9" s="6">
        <v>4</v>
      </c>
      <c r="B9" s="36" t="s">
        <v>126</v>
      </c>
    </row>
    <row r="10" spans="1:2" ht="29">
      <c r="A10" s="6">
        <v>5</v>
      </c>
      <c r="B10" s="36" t="s">
        <v>132</v>
      </c>
    </row>
    <row r="11" spans="1:2" ht="72.5">
      <c r="A11" s="6">
        <v>6</v>
      </c>
      <c r="B11" s="36" t="s">
        <v>101</v>
      </c>
    </row>
    <row r="12" spans="1:2">
      <c r="A12" s="6">
        <v>7</v>
      </c>
      <c r="B12" s="36" t="s">
        <v>127</v>
      </c>
    </row>
    <row r="13" spans="1:2" ht="19.5" customHeight="1">
      <c r="A13" s="6">
        <v>8</v>
      </c>
      <c r="B13" s="36" t="s">
        <v>128</v>
      </c>
    </row>
    <row r="14" spans="1:2" ht="29">
      <c r="A14" s="6">
        <v>9</v>
      </c>
      <c r="B14" s="36" t="s">
        <v>112</v>
      </c>
    </row>
    <row r="15" spans="1:2">
      <c r="A15" s="6">
        <v>10</v>
      </c>
      <c r="B15" s="37" t="s">
        <v>133</v>
      </c>
    </row>
    <row r="16" spans="1:2">
      <c r="A16" s="6">
        <v>11</v>
      </c>
      <c r="B16" s="28" t="s">
        <v>102</v>
      </c>
    </row>
    <row r="17" spans="1:2">
      <c r="A17" s="6">
        <v>12</v>
      </c>
      <c r="B17" s="17" t="s">
        <v>120</v>
      </c>
    </row>
    <row r="18" spans="1:2" ht="29">
      <c r="A18" s="6">
        <v>13</v>
      </c>
      <c r="B18" s="17" t="s">
        <v>134</v>
      </c>
    </row>
    <row r="19" spans="1:2" ht="43.5">
      <c r="A19" s="6">
        <v>14</v>
      </c>
      <c r="B19" s="17" t="s">
        <v>129</v>
      </c>
    </row>
    <row r="20" spans="1:2">
      <c r="A20" s="69"/>
    </row>
  </sheetData>
  <mergeCells count="2">
    <mergeCell ref="A2:B2"/>
    <mergeCell ref="A1:B1"/>
  </mergeCells>
  <pageMargins left="0.7" right="0.7" top="0.75" bottom="0.75" header="0.3" footer="0.3"/>
  <pageSetup paperSize="9" scale="61" orientation="landscape" verticalDpi="1200" r:id="rId1"/>
  <headerFooter>
    <oddHeader>&amp;LOBC-IT MSP&amp;C Form 13: Bill of Material&amp;RInstructions</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Normal="100" zoomScaleSheetLayoutView="100" workbookViewId="0">
      <selection activeCell="C7" sqref="C7"/>
    </sheetView>
  </sheetViews>
  <sheetFormatPr defaultColWidth="9.1796875" defaultRowHeight="14.5"/>
  <cols>
    <col min="1" max="1" width="9.1796875" style="4"/>
    <col min="2" max="2" width="69.26953125" style="4" customWidth="1"/>
    <col min="3" max="3" width="30.54296875" style="4" customWidth="1"/>
    <col min="4" max="16384" width="9.1796875" style="4"/>
  </cols>
  <sheetData>
    <row r="1" spans="1:3">
      <c r="A1" s="73"/>
      <c r="B1" s="74"/>
      <c r="C1" s="74"/>
    </row>
    <row r="2" spans="1:3">
      <c r="A2" s="30" t="s">
        <v>114</v>
      </c>
    </row>
    <row r="3" spans="1:3">
      <c r="A3" s="46" t="s">
        <v>1</v>
      </c>
      <c r="B3" s="47" t="s">
        <v>33</v>
      </c>
      <c r="C3" s="47" t="s">
        <v>100</v>
      </c>
    </row>
    <row r="4" spans="1:3">
      <c r="A4" s="34" t="s">
        <v>71</v>
      </c>
      <c r="B4" s="26" t="s">
        <v>141</v>
      </c>
      <c r="C4" s="52">
        <f>'Hw-Sol'!G9</f>
        <v>0</v>
      </c>
    </row>
    <row r="5" spans="1:3">
      <c r="A5" s="34" t="s">
        <v>81</v>
      </c>
      <c r="B5" s="26" t="s">
        <v>110</v>
      </c>
      <c r="C5" s="52">
        <f>'FM Cost'!V12</f>
        <v>0</v>
      </c>
    </row>
    <row r="6" spans="1:3">
      <c r="A6" s="34" t="s">
        <v>93</v>
      </c>
      <c r="B6" s="26" t="s">
        <v>155</v>
      </c>
      <c r="C6" s="52">
        <f>'DC Cost'!S23</f>
        <v>0</v>
      </c>
    </row>
    <row r="7" spans="1:3">
      <c r="A7" s="65" t="s">
        <v>157</v>
      </c>
      <c r="B7" s="66" t="s">
        <v>158</v>
      </c>
      <c r="C7" s="52">
        <f>Buyback!F12</f>
        <v>0</v>
      </c>
    </row>
    <row r="8" spans="1:3">
      <c r="A8" s="78" t="s">
        <v>98</v>
      </c>
      <c r="B8" s="79"/>
      <c r="C8" s="53">
        <f>SUM(C4:C6)-C7</f>
        <v>0</v>
      </c>
    </row>
    <row r="10" spans="1:3" ht="16.5" customHeight="1">
      <c r="B10" s="76" t="s">
        <v>91</v>
      </c>
      <c r="C10" s="76"/>
    </row>
    <row r="11" spans="1:3" ht="15.75" customHeight="1">
      <c r="B11" s="77" t="s">
        <v>111</v>
      </c>
      <c r="C11" s="77"/>
    </row>
    <row r="12" spans="1:3" ht="88.5" customHeight="1">
      <c r="B12" s="75" t="s">
        <v>121</v>
      </c>
      <c r="C12" s="75"/>
    </row>
    <row r="13" spans="1:3" ht="33.75" customHeight="1">
      <c r="B13" s="77" t="s">
        <v>130</v>
      </c>
      <c r="C13" s="77"/>
    </row>
  </sheetData>
  <mergeCells count="6">
    <mergeCell ref="A1:C1"/>
    <mergeCell ref="B12:C12"/>
    <mergeCell ref="B10:C10"/>
    <mergeCell ref="B11:C11"/>
    <mergeCell ref="B13:C13"/>
    <mergeCell ref="A8:B8"/>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80" t="s">
        <v>75</v>
      </c>
      <c r="D2" s="80"/>
      <c r="E2" s="80"/>
      <c r="F2" s="80"/>
      <c r="G2" s="80"/>
      <c r="H2" s="80"/>
      <c r="I2" s="80"/>
      <c r="J2" s="80"/>
      <c r="K2" s="80"/>
      <c r="L2" s="80"/>
      <c r="M2" s="80"/>
      <c r="N2" s="80"/>
      <c r="O2" s="80"/>
    </row>
    <row r="3" spans="3:15" ht="46.5" customHeight="1">
      <c r="C3" s="11" t="s">
        <v>1</v>
      </c>
      <c r="D3" s="16" t="s">
        <v>33</v>
      </c>
      <c r="E3" s="16" t="s">
        <v>2</v>
      </c>
      <c r="F3" s="13" t="s">
        <v>32</v>
      </c>
      <c r="G3" s="13" t="s">
        <v>49</v>
      </c>
      <c r="H3" s="13" t="s">
        <v>27</v>
      </c>
      <c r="I3" s="13" t="s">
        <v>28</v>
      </c>
      <c r="J3" s="13" t="s">
        <v>29</v>
      </c>
      <c r="K3" s="13" t="s">
        <v>30</v>
      </c>
      <c r="L3" s="13" t="s">
        <v>31</v>
      </c>
      <c r="M3" s="13" t="s">
        <v>51</v>
      </c>
      <c r="N3" s="13" t="s">
        <v>52</v>
      </c>
      <c r="O3" s="13" t="s">
        <v>78</v>
      </c>
    </row>
    <row r="4" spans="3:15" ht="46.5" customHeight="1">
      <c r="C4" s="21" t="s">
        <v>60</v>
      </c>
      <c r="D4" s="21" t="s">
        <v>80</v>
      </c>
      <c r="E4" s="21"/>
      <c r="F4" s="21"/>
      <c r="G4" s="21"/>
      <c r="H4" s="22"/>
      <c r="I4" s="22"/>
      <c r="J4" s="22"/>
      <c r="K4" s="22"/>
      <c r="L4" s="22"/>
      <c r="M4" s="22"/>
      <c r="N4" s="22"/>
      <c r="O4" s="22"/>
    </row>
    <row r="5" spans="3:15">
      <c r="C5" s="82">
        <v>1</v>
      </c>
      <c r="D5" s="81" t="s">
        <v>18</v>
      </c>
      <c r="E5" s="81" t="s">
        <v>3</v>
      </c>
      <c r="F5" s="81" t="s">
        <v>41</v>
      </c>
      <c r="G5" s="81"/>
      <c r="H5" s="81"/>
      <c r="I5" s="81"/>
      <c r="J5" s="81"/>
      <c r="K5" s="81"/>
      <c r="L5" s="81"/>
      <c r="M5" s="81"/>
      <c r="N5" s="81"/>
      <c r="O5" s="81"/>
    </row>
    <row r="6" spans="3:15">
      <c r="C6" s="82"/>
      <c r="D6" s="81"/>
      <c r="E6" s="81"/>
      <c r="F6" s="81"/>
      <c r="G6" s="81"/>
      <c r="H6" s="81"/>
      <c r="I6" s="81"/>
      <c r="J6" s="81"/>
      <c r="K6" s="81"/>
      <c r="L6" s="81"/>
      <c r="M6" s="81"/>
      <c r="N6" s="81"/>
      <c r="O6" s="81"/>
    </row>
    <row r="7" spans="3:15">
      <c r="C7" s="82">
        <v>2</v>
      </c>
      <c r="D7" s="81" t="s">
        <v>18</v>
      </c>
      <c r="E7" s="82" t="s">
        <v>3</v>
      </c>
      <c r="F7" s="82" t="s">
        <v>5</v>
      </c>
      <c r="G7" s="82"/>
      <c r="H7" s="82"/>
      <c r="I7" s="82"/>
      <c r="J7" s="82"/>
      <c r="K7" s="82"/>
      <c r="L7" s="82"/>
      <c r="M7" s="82"/>
      <c r="N7" s="82"/>
      <c r="O7" s="82"/>
    </row>
    <row r="8" spans="3:15">
      <c r="C8" s="82"/>
      <c r="D8" s="81"/>
      <c r="E8" s="82"/>
      <c r="F8" s="82"/>
      <c r="G8" s="82"/>
      <c r="H8" s="82"/>
      <c r="I8" s="82"/>
      <c r="J8" s="82"/>
      <c r="K8" s="82"/>
      <c r="L8" s="82"/>
      <c r="M8" s="82"/>
      <c r="N8" s="82"/>
      <c r="O8" s="82"/>
    </row>
    <row r="9" spans="3:15">
      <c r="C9" s="82">
        <v>3</v>
      </c>
      <c r="D9" s="81" t="s">
        <v>18</v>
      </c>
      <c r="E9" s="81" t="s">
        <v>3</v>
      </c>
      <c r="F9" s="81" t="s">
        <v>4</v>
      </c>
      <c r="G9" s="81"/>
      <c r="H9" s="81"/>
      <c r="I9" s="81"/>
      <c r="J9" s="81"/>
      <c r="K9" s="81"/>
      <c r="L9" s="81"/>
      <c r="M9" s="81"/>
      <c r="N9" s="81"/>
      <c r="O9" s="81"/>
    </row>
    <row r="10" spans="3:15">
      <c r="C10" s="82"/>
      <c r="D10" s="81"/>
      <c r="E10" s="81"/>
      <c r="F10" s="81"/>
      <c r="G10" s="81"/>
      <c r="H10" s="81"/>
      <c r="I10" s="81"/>
      <c r="J10" s="81"/>
      <c r="K10" s="81"/>
      <c r="L10" s="81"/>
      <c r="M10" s="81"/>
      <c r="N10" s="81"/>
      <c r="O10" s="81"/>
    </row>
    <row r="11" spans="3:15">
      <c r="C11" s="82">
        <v>4</v>
      </c>
      <c r="D11" s="81" t="s">
        <v>19</v>
      </c>
      <c r="E11" s="82" t="s">
        <v>6</v>
      </c>
      <c r="F11" s="82" t="s">
        <v>7</v>
      </c>
      <c r="G11" s="82"/>
      <c r="H11" s="82"/>
      <c r="I11" s="82"/>
      <c r="J11" s="82"/>
      <c r="K11" s="82"/>
      <c r="L11" s="82"/>
      <c r="M11" s="82"/>
      <c r="N11" s="82"/>
      <c r="O11" s="82"/>
    </row>
    <row r="12" spans="3:15">
      <c r="C12" s="82"/>
      <c r="D12" s="81"/>
      <c r="E12" s="82"/>
      <c r="F12" s="82"/>
      <c r="G12" s="82"/>
      <c r="H12" s="82"/>
      <c r="I12" s="82"/>
      <c r="J12" s="82"/>
      <c r="K12" s="82"/>
      <c r="L12" s="82"/>
      <c r="M12" s="82"/>
      <c r="N12" s="82"/>
      <c r="O12" s="82"/>
    </row>
    <row r="13" spans="3:15">
      <c r="C13" s="82">
        <v>5</v>
      </c>
      <c r="D13" s="81" t="s">
        <v>19</v>
      </c>
      <c r="E13" s="81" t="s">
        <v>6</v>
      </c>
      <c r="F13" s="81" t="s">
        <v>8</v>
      </c>
      <c r="G13" s="81"/>
      <c r="H13" s="81"/>
      <c r="I13" s="81"/>
      <c r="J13" s="81"/>
      <c r="K13" s="81"/>
      <c r="L13" s="81"/>
      <c r="M13" s="81"/>
      <c r="N13" s="81"/>
      <c r="O13" s="81"/>
    </row>
    <row r="14" spans="3:15">
      <c r="C14" s="82"/>
      <c r="D14" s="81"/>
      <c r="E14" s="81"/>
      <c r="F14" s="81"/>
      <c r="G14" s="81"/>
      <c r="H14" s="81"/>
      <c r="I14" s="81"/>
      <c r="J14" s="81"/>
      <c r="K14" s="81"/>
      <c r="L14" s="81"/>
      <c r="M14" s="81"/>
      <c r="N14" s="81"/>
      <c r="O14" s="81"/>
    </row>
    <row r="15" spans="3:15">
      <c r="C15" s="82">
        <v>6</v>
      </c>
      <c r="D15" s="81" t="s">
        <v>19</v>
      </c>
      <c r="E15" s="81" t="s">
        <v>9</v>
      </c>
      <c r="F15" s="81" t="s">
        <v>13</v>
      </c>
      <c r="G15" s="81"/>
      <c r="H15" s="81"/>
      <c r="I15" s="81"/>
      <c r="J15" s="81"/>
      <c r="K15" s="81"/>
      <c r="L15" s="81"/>
      <c r="M15" s="81"/>
      <c r="N15" s="81"/>
      <c r="O15" s="81"/>
    </row>
    <row r="16" spans="3:15">
      <c r="C16" s="82"/>
      <c r="D16" s="81"/>
      <c r="E16" s="81"/>
      <c r="F16" s="81"/>
      <c r="G16" s="81"/>
      <c r="H16" s="81"/>
      <c r="I16" s="81"/>
      <c r="J16" s="81"/>
      <c r="K16" s="81"/>
      <c r="L16" s="81"/>
      <c r="M16" s="81"/>
      <c r="N16" s="81"/>
      <c r="O16" s="81"/>
    </row>
    <row r="17" spans="3:15">
      <c r="C17" s="82">
        <v>7</v>
      </c>
      <c r="D17" s="81" t="s">
        <v>42</v>
      </c>
      <c r="E17" s="81" t="s">
        <v>14</v>
      </c>
      <c r="F17" s="81" t="s">
        <v>10</v>
      </c>
      <c r="G17" s="81"/>
      <c r="H17" s="81"/>
      <c r="I17" s="81"/>
      <c r="J17" s="81"/>
      <c r="K17" s="81"/>
      <c r="L17" s="81"/>
      <c r="M17" s="81"/>
      <c r="N17" s="81"/>
      <c r="O17" s="81"/>
    </row>
    <row r="18" spans="3:15">
      <c r="C18" s="82"/>
      <c r="D18" s="81"/>
      <c r="E18" s="81"/>
      <c r="F18" s="81"/>
      <c r="G18" s="81"/>
      <c r="H18" s="81"/>
      <c r="I18" s="81"/>
      <c r="J18" s="81"/>
      <c r="K18" s="81"/>
      <c r="L18" s="81"/>
      <c r="M18" s="81"/>
      <c r="N18" s="81"/>
      <c r="O18" s="81"/>
    </row>
    <row r="19" spans="3:15">
      <c r="C19" s="82">
        <v>8</v>
      </c>
      <c r="D19" s="81" t="s">
        <v>45</v>
      </c>
      <c r="E19" s="81" t="s">
        <v>12</v>
      </c>
      <c r="F19" s="81" t="s">
        <v>15</v>
      </c>
      <c r="G19" s="81"/>
      <c r="H19" s="81"/>
      <c r="I19" s="81"/>
      <c r="J19" s="81"/>
      <c r="K19" s="81"/>
      <c r="L19" s="81"/>
      <c r="M19" s="81"/>
      <c r="N19" s="81"/>
      <c r="O19" s="81"/>
    </row>
    <row r="20" spans="3:15">
      <c r="C20" s="82"/>
      <c r="D20" s="81"/>
      <c r="E20" s="81"/>
      <c r="F20" s="81"/>
      <c r="G20" s="81"/>
      <c r="H20" s="81"/>
      <c r="I20" s="81"/>
      <c r="J20" s="81"/>
      <c r="K20" s="81"/>
      <c r="L20" s="81"/>
      <c r="M20" s="81"/>
      <c r="N20" s="81"/>
      <c r="O20" s="81"/>
    </row>
    <row r="21" spans="3:15">
      <c r="C21" s="82">
        <v>9</v>
      </c>
      <c r="D21" s="81" t="s">
        <v>45</v>
      </c>
      <c r="E21" s="81" t="s">
        <v>12</v>
      </c>
      <c r="F21" s="81" t="s">
        <v>16</v>
      </c>
      <c r="G21" s="81"/>
      <c r="H21" s="81"/>
      <c r="I21" s="81"/>
      <c r="J21" s="81"/>
      <c r="K21" s="81"/>
      <c r="L21" s="81"/>
      <c r="M21" s="81"/>
      <c r="N21" s="81"/>
      <c r="O21" s="81"/>
    </row>
    <row r="22" spans="3:15">
      <c r="C22" s="82"/>
      <c r="D22" s="81"/>
      <c r="E22" s="81"/>
      <c r="F22" s="81"/>
      <c r="G22" s="81"/>
      <c r="H22" s="81"/>
      <c r="I22" s="81"/>
      <c r="J22" s="81"/>
      <c r="K22" s="81"/>
      <c r="L22" s="81"/>
      <c r="M22" s="81"/>
      <c r="N22" s="81"/>
      <c r="O22" s="81"/>
    </row>
    <row r="23" spans="3:15">
      <c r="C23" s="82">
        <v>10</v>
      </c>
      <c r="D23" s="81" t="s">
        <v>45</v>
      </c>
      <c r="E23" s="81" t="s">
        <v>12</v>
      </c>
      <c r="F23" s="81" t="s">
        <v>17</v>
      </c>
      <c r="G23" s="81"/>
      <c r="H23" s="81"/>
      <c r="I23" s="81"/>
      <c r="J23" s="81"/>
      <c r="K23" s="81"/>
      <c r="L23" s="81"/>
      <c r="M23" s="81"/>
      <c r="N23" s="81"/>
      <c r="O23" s="81"/>
    </row>
    <row r="24" spans="3:15">
      <c r="C24" s="82"/>
      <c r="D24" s="81"/>
      <c r="E24" s="81"/>
      <c r="F24" s="81"/>
      <c r="G24" s="81"/>
      <c r="H24" s="81"/>
      <c r="I24" s="81"/>
      <c r="J24" s="81"/>
      <c r="K24" s="81"/>
      <c r="L24" s="81"/>
      <c r="M24" s="81"/>
      <c r="N24" s="81"/>
      <c r="O24" s="81"/>
    </row>
    <row r="25" spans="3:15">
      <c r="C25" s="82">
        <v>11</v>
      </c>
      <c r="D25" s="81" t="s">
        <v>43</v>
      </c>
      <c r="E25" s="81" t="s">
        <v>11</v>
      </c>
      <c r="F25" s="81" t="s">
        <v>44</v>
      </c>
      <c r="G25" s="81"/>
      <c r="H25" s="81"/>
      <c r="I25" s="81"/>
      <c r="J25" s="81"/>
      <c r="K25" s="81"/>
      <c r="L25" s="81"/>
      <c r="M25" s="81"/>
      <c r="N25" s="81"/>
      <c r="O25" s="81"/>
    </row>
    <row r="26" spans="3:15">
      <c r="C26" s="82"/>
      <c r="D26" s="81"/>
      <c r="E26" s="81"/>
      <c r="F26" s="81"/>
      <c r="G26" s="81"/>
      <c r="H26" s="81"/>
      <c r="I26" s="81"/>
      <c r="J26" s="81"/>
      <c r="K26" s="81"/>
      <c r="L26" s="81"/>
      <c r="M26" s="81"/>
      <c r="N26" s="81"/>
      <c r="O26" s="81"/>
    </row>
    <row r="27" spans="3:15" ht="29">
      <c r="C27" s="18"/>
      <c r="D27" s="18" t="s">
        <v>73</v>
      </c>
      <c r="E27" s="18"/>
      <c r="F27" s="18"/>
      <c r="G27" s="18"/>
      <c r="H27" s="18"/>
      <c r="I27" s="18"/>
      <c r="J27" s="18"/>
      <c r="K27" s="18"/>
      <c r="L27" s="18"/>
      <c r="M27" s="18"/>
      <c r="N27" s="18"/>
      <c r="O27" s="18"/>
    </row>
    <row r="28" spans="3:15">
      <c r="C28" s="21" t="s">
        <v>81</v>
      </c>
      <c r="D28" s="21" t="s">
        <v>76</v>
      </c>
      <c r="E28" s="21"/>
      <c r="F28" s="21"/>
      <c r="G28" s="21"/>
      <c r="H28" s="22"/>
      <c r="I28" s="22"/>
      <c r="J28" s="22"/>
      <c r="K28" s="22"/>
      <c r="L28" s="22"/>
      <c r="M28" s="22"/>
      <c r="N28" s="22"/>
      <c r="O28" s="22"/>
    </row>
    <row r="29" spans="3:15" ht="43.5">
      <c r="C29" s="12" t="s">
        <v>1</v>
      </c>
      <c r="D29" s="12" t="s">
        <v>77</v>
      </c>
      <c r="E29" s="12" t="s">
        <v>37</v>
      </c>
      <c r="F29" s="12" t="s">
        <v>38</v>
      </c>
      <c r="G29" s="12" t="s">
        <v>26</v>
      </c>
      <c r="H29" s="13" t="s">
        <v>27</v>
      </c>
      <c r="I29" s="13" t="s">
        <v>28</v>
      </c>
      <c r="J29" s="13" t="s">
        <v>29</v>
      </c>
      <c r="K29" s="13" t="s">
        <v>30</v>
      </c>
      <c r="L29" s="13" t="s">
        <v>31</v>
      </c>
      <c r="M29" s="13" t="s">
        <v>51</v>
      </c>
      <c r="N29" s="13" t="s">
        <v>52</v>
      </c>
      <c r="O29" s="13" t="s">
        <v>78</v>
      </c>
    </row>
    <row r="30" spans="3:15">
      <c r="C30" s="2">
        <v>1</v>
      </c>
      <c r="D30" s="5" t="s">
        <v>18</v>
      </c>
      <c r="E30" s="2"/>
      <c r="F30" s="5"/>
      <c r="G30" s="5"/>
      <c r="H30" s="2"/>
      <c r="I30" s="2"/>
      <c r="J30" s="2"/>
      <c r="K30" s="2"/>
      <c r="L30" s="2"/>
      <c r="M30" s="2"/>
      <c r="N30" s="2"/>
      <c r="O30" s="2"/>
    </row>
    <row r="31" spans="3:15">
      <c r="C31" s="2">
        <v>2</v>
      </c>
      <c r="D31" s="5" t="s">
        <v>19</v>
      </c>
      <c r="E31" s="2"/>
      <c r="F31" s="5"/>
      <c r="G31" s="5"/>
      <c r="H31" s="2"/>
      <c r="I31" s="2"/>
      <c r="J31" s="2"/>
      <c r="K31" s="2"/>
      <c r="L31" s="2"/>
      <c r="M31" s="2"/>
      <c r="N31" s="2"/>
      <c r="O31" s="2"/>
    </row>
    <row r="32" spans="3:15">
      <c r="C32" s="2">
        <v>3</v>
      </c>
      <c r="D32" s="5" t="s">
        <v>20</v>
      </c>
      <c r="E32" s="2"/>
      <c r="F32" s="5"/>
      <c r="G32" s="5"/>
      <c r="H32" s="2"/>
      <c r="I32" s="2"/>
      <c r="J32" s="2"/>
      <c r="K32" s="2"/>
      <c r="L32" s="2"/>
      <c r="M32" s="2"/>
      <c r="N32" s="2"/>
      <c r="O32" s="2"/>
    </row>
    <row r="33" spans="3:15">
      <c r="C33" s="2">
        <v>4</v>
      </c>
      <c r="D33" s="5" t="s">
        <v>21</v>
      </c>
      <c r="E33" s="2"/>
      <c r="F33" s="5"/>
      <c r="G33" s="5"/>
      <c r="H33" s="2"/>
      <c r="I33" s="2"/>
      <c r="J33" s="2"/>
      <c r="K33" s="2"/>
      <c r="L33" s="2"/>
      <c r="M33" s="2"/>
      <c r="N33" s="2"/>
      <c r="O33" s="2"/>
    </row>
    <row r="34" spans="3:15">
      <c r="C34" s="2">
        <v>5</v>
      </c>
      <c r="D34" s="5" t="s">
        <v>43</v>
      </c>
      <c r="E34" s="2"/>
      <c r="F34" s="5"/>
      <c r="G34" s="5"/>
      <c r="H34" s="2"/>
      <c r="I34" s="2"/>
      <c r="J34" s="2"/>
      <c r="K34" s="2"/>
      <c r="L34" s="2"/>
      <c r="M34" s="2"/>
      <c r="N34" s="2"/>
      <c r="O34" s="2"/>
    </row>
    <row r="35" spans="3:15">
      <c r="C35" s="2">
        <v>6</v>
      </c>
      <c r="D35" s="5" t="s">
        <v>39</v>
      </c>
      <c r="E35" s="2"/>
      <c r="F35" s="5"/>
      <c r="G35" s="5"/>
      <c r="H35" s="2"/>
      <c r="I35" s="2"/>
      <c r="J35" s="2"/>
      <c r="K35" s="2"/>
      <c r="L35" s="2"/>
      <c r="M35" s="2"/>
      <c r="N35" s="2"/>
      <c r="O35" s="2"/>
    </row>
    <row r="36" spans="3:15" ht="29">
      <c r="C36" s="2">
        <v>7</v>
      </c>
      <c r="D36" s="5" t="s">
        <v>46</v>
      </c>
      <c r="E36" s="2"/>
      <c r="F36" s="5"/>
      <c r="G36" s="5"/>
      <c r="H36" s="2"/>
      <c r="I36" s="2"/>
      <c r="J36" s="2"/>
      <c r="K36" s="2"/>
      <c r="L36" s="2"/>
      <c r="M36" s="2"/>
      <c r="N36" s="2"/>
      <c r="O36" s="2"/>
    </row>
    <row r="37" spans="3:15">
      <c r="C37" s="2">
        <v>8</v>
      </c>
      <c r="D37" s="3" t="s">
        <v>22</v>
      </c>
      <c r="E37" s="2"/>
      <c r="F37" s="5"/>
      <c r="G37" s="5"/>
      <c r="H37" s="2"/>
      <c r="I37" s="2"/>
      <c r="J37" s="2"/>
      <c r="K37" s="2"/>
      <c r="L37" s="2"/>
      <c r="M37" s="2"/>
      <c r="N37" s="2"/>
      <c r="O37" s="2"/>
    </row>
    <row r="38" spans="3:15">
      <c r="C38" s="2">
        <v>9</v>
      </c>
      <c r="D38" s="5" t="s">
        <v>23</v>
      </c>
      <c r="E38" s="2"/>
      <c r="F38" s="5"/>
      <c r="G38" s="5"/>
      <c r="H38" s="2"/>
      <c r="I38" s="2"/>
      <c r="J38" s="2"/>
      <c r="K38" s="2"/>
      <c r="L38" s="2"/>
      <c r="M38" s="2"/>
      <c r="N38" s="2"/>
      <c r="O38" s="2"/>
    </row>
    <row r="39" spans="3:15">
      <c r="C39" s="2">
        <v>10</v>
      </c>
      <c r="D39" s="5" t="s">
        <v>24</v>
      </c>
      <c r="E39" s="2"/>
      <c r="F39" s="5"/>
      <c r="G39" s="5"/>
      <c r="H39" s="2"/>
      <c r="I39" s="2"/>
      <c r="J39" s="2"/>
      <c r="K39" s="2"/>
      <c r="L39" s="2"/>
      <c r="M39" s="2"/>
      <c r="N39" s="2"/>
      <c r="O39" s="2"/>
    </row>
    <row r="40" spans="3:15">
      <c r="C40" s="2">
        <v>11</v>
      </c>
      <c r="D40" s="5" t="s">
        <v>25</v>
      </c>
      <c r="E40" s="2"/>
      <c r="F40" s="5"/>
      <c r="G40" s="5"/>
      <c r="H40" s="2"/>
      <c r="I40" s="2"/>
      <c r="J40" s="2"/>
      <c r="K40" s="2"/>
      <c r="L40" s="2"/>
      <c r="M40" s="2"/>
      <c r="N40" s="2"/>
      <c r="O40" s="2"/>
    </row>
    <row r="41" spans="3:15">
      <c r="C41" s="2">
        <v>12</v>
      </c>
      <c r="D41" s="5" t="s">
        <v>47</v>
      </c>
      <c r="E41" s="2"/>
      <c r="F41" s="5"/>
      <c r="G41" s="5"/>
      <c r="H41" s="2"/>
      <c r="I41" s="2"/>
      <c r="J41" s="2"/>
      <c r="K41" s="2"/>
      <c r="L41" s="2"/>
      <c r="M41" s="2"/>
      <c r="N41" s="2"/>
      <c r="O41" s="2"/>
    </row>
    <row r="42" spans="3:15">
      <c r="C42" s="2">
        <v>13</v>
      </c>
      <c r="D42" s="5" t="s">
        <v>48</v>
      </c>
      <c r="E42" s="2"/>
      <c r="F42" s="5"/>
      <c r="G42" s="5"/>
      <c r="H42" s="2"/>
      <c r="I42" s="2"/>
      <c r="J42" s="2"/>
      <c r="K42" s="2"/>
      <c r="L42" s="2"/>
      <c r="M42" s="2"/>
      <c r="N42" s="2"/>
      <c r="O42" s="2"/>
    </row>
    <row r="43" spans="3:15">
      <c r="C43" s="2">
        <v>14</v>
      </c>
      <c r="D43" s="5" t="s">
        <v>40</v>
      </c>
      <c r="E43" s="2"/>
      <c r="F43" s="5"/>
      <c r="G43" s="5"/>
      <c r="H43" s="2"/>
      <c r="I43" s="2"/>
      <c r="J43" s="2"/>
      <c r="K43" s="2"/>
      <c r="L43" s="2"/>
      <c r="M43" s="2"/>
      <c r="N43" s="2"/>
      <c r="O43" s="2"/>
    </row>
    <row r="44" spans="3:15">
      <c r="C44" s="18"/>
      <c r="D44" s="18" t="s">
        <v>79</v>
      </c>
      <c r="E44" s="18"/>
      <c r="F44" s="18"/>
      <c r="G44" s="18"/>
      <c r="H44" s="18"/>
      <c r="I44" s="18"/>
      <c r="J44" s="18"/>
      <c r="K44" s="18"/>
      <c r="L44" s="18"/>
      <c r="M44" s="18"/>
      <c r="N44" s="18"/>
      <c r="O44" s="18"/>
    </row>
    <row r="45" spans="3:15" ht="29">
      <c r="C45" s="21" t="s">
        <v>82</v>
      </c>
      <c r="D45" s="21" t="s">
        <v>90</v>
      </c>
      <c r="E45" s="21"/>
      <c r="F45" s="21"/>
      <c r="G45" s="21"/>
      <c r="H45" s="22"/>
      <c r="I45" s="22"/>
      <c r="J45" s="22"/>
      <c r="K45" s="22"/>
      <c r="L45" s="22"/>
      <c r="M45" s="22"/>
      <c r="N45" s="22"/>
      <c r="O45" s="22"/>
    </row>
    <row r="46" spans="3:15" s="23" customFormat="1" ht="43.5">
      <c r="C46" s="25" t="s">
        <v>86</v>
      </c>
      <c r="D46" s="25" t="s">
        <v>61</v>
      </c>
      <c r="E46" s="25" t="s">
        <v>62</v>
      </c>
      <c r="F46" s="25" t="s">
        <v>63</v>
      </c>
      <c r="G46" s="25" t="s">
        <v>64</v>
      </c>
      <c r="H46" s="13" t="s">
        <v>27</v>
      </c>
      <c r="I46" s="13" t="s">
        <v>28</v>
      </c>
      <c r="J46" s="13" t="s">
        <v>29</v>
      </c>
      <c r="K46" s="13" t="s">
        <v>30</v>
      </c>
      <c r="L46" s="13" t="s">
        <v>31</v>
      </c>
      <c r="M46" s="13" t="s">
        <v>51</v>
      </c>
      <c r="N46" s="13" t="s">
        <v>52</v>
      </c>
      <c r="O46" s="13" t="s">
        <v>78</v>
      </c>
    </row>
    <row r="47" spans="3:15" ht="43.5">
      <c r="C47" s="17">
        <v>1</v>
      </c>
      <c r="D47" s="5" t="s">
        <v>65</v>
      </c>
      <c r="E47" s="17" t="s">
        <v>74</v>
      </c>
      <c r="F47" s="17"/>
      <c r="G47" s="27">
        <v>300000</v>
      </c>
      <c r="H47" s="17"/>
      <c r="I47" s="17"/>
      <c r="J47" s="17"/>
      <c r="K47" s="17"/>
      <c r="L47" s="17"/>
      <c r="M47" s="17"/>
      <c r="N47" s="17"/>
      <c r="O47" s="17"/>
    </row>
    <row r="48" spans="3:15" ht="29">
      <c r="C48" s="17">
        <v>2</v>
      </c>
      <c r="D48" s="5" t="s">
        <v>6</v>
      </c>
      <c r="E48" s="17" t="s">
        <v>67</v>
      </c>
      <c r="F48" s="17"/>
      <c r="G48" s="27">
        <v>50000</v>
      </c>
      <c r="H48" s="17"/>
      <c r="I48" s="17"/>
      <c r="J48" s="17"/>
      <c r="K48" s="17"/>
      <c r="L48" s="17"/>
      <c r="M48" s="17"/>
      <c r="N48" s="17"/>
      <c r="O48" s="17"/>
    </row>
    <row r="49" spans="3:15" ht="29">
      <c r="C49" s="17">
        <v>3</v>
      </c>
      <c r="D49" s="5" t="s">
        <v>66</v>
      </c>
      <c r="E49" s="17" t="s">
        <v>69</v>
      </c>
      <c r="F49" s="17"/>
      <c r="G49" s="27">
        <v>40000</v>
      </c>
      <c r="H49" s="17"/>
      <c r="I49" s="17"/>
      <c r="J49" s="17"/>
      <c r="K49" s="17"/>
      <c r="L49" s="17"/>
      <c r="M49" s="17"/>
      <c r="N49" s="17"/>
      <c r="O49" s="17"/>
    </row>
    <row r="50" spans="3:15" ht="29">
      <c r="C50" s="17">
        <v>4</v>
      </c>
      <c r="D50" s="5" t="s">
        <v>12</v>
      </c>
      <c r="E50" s="17" t="s">
        <v>68</v>
      </c>
      <c r="F50" s="17"/>
      <c r="G50" s="27">
        <v>500000</v>
      </c>
      <c r="H50" s="17"/>
      <c r="I50" s="17"/>
      <c r="J50" s="17"/>
      <c r="K50" s="17"/>
      <c r="L50" s="17"/>
      <c r="M50" s="17"/>
      <c r="N50" s="17"/>
      <c r="O50" s="17"/>
    </row>
    <row r="51" spans="3:15" ht="29">
      <c r="C51" s="18"/>
      <c r="D51" s="18" t="s">
        <v>83</v>
      </c>
      <c r="E51" s="18"/>
      <c r="F51" s="18"/>
      <c r="G51" s="18"/>
      <c r="H51" s="18"/>
      <c r="I51" s="18"/>
      <c r="J51" s="18"/>
      <c r="K51" s="18"/>
      <c r="L51" s="18"/>
      <c r="M51" s="18"/>
      <c r="N51" s="18"/>
      <c r="O51" s="18"/>
    </row>
    <row r="52" spans="3:15">
      <c r="C52" s="21" t="s">
        <v>85</v>
      </c>
      <c r="D52" s="21" t="s">
        <v>84</v>
      </c>
      <c r="E52" s="21"/>
      <c r="F52" s="21"/>
      <c r="G52" s="21"/>
      <c r="H52" s="22"/>
      <c r="I52" s="22"/>
      <c r="J52" s="22"/>
      <c r="K52" s="22"/>
      <c r="L52" s="22"/>
      <c r="M52" s="22"/>
      <c r="N52" s="22"/>
      <c r="O52" s="22"/>
    </row>
    <row r="53" spans="3:15" s="23" customFormat="1" ht="43.5">
      <c r="C53" s="13" t="s">
        <v>1</v>
      </c>
      <c r="D53" s="24" t="s">
        <v>50</v>
      </c>
      <c r="E53" s="85" t="s">
        <v>53</v>
      </c>
      <c r="F53" s="86"/>
      <c r="G53" s="13" t="s">
        <v>49</v>
      </c>
      <c r="H53" s="13" t="s">
        <v>27</v>
      </c>
      <c r="I53" s="13" t="s">
        <v>28</v>
      </c>
      <c r="J53" s="13" t="s">
        <v>29</v>
      </c>
      <c r="K53" s="13" t="s">
        <v>30</v>
      </c>
      <c r="L53" s="13" t="s">
        <v>31</v>
      </c>
      <c r="M53" s="13" t="s">
        <v>51</v>
      </c>
      <c r="N53" s="13" t="s">
        <v>52</v>
      </c>
      <c r="O53" s="13" t="s">
        <v>78</v>
      </c>
    </row>
    <row r="54" spans="3:15" ht="29">
      <c r="C54" s="2">
        <v>1</v>
      </c>
      <c r="D54" s="10" t="s">
        <v>54</v>
      </c>
      <c r="E54" s="87" t="s">
        <v>55</v>
      </c>
      <c r="F54" s="88"/>
      <c r="G54" s="2">
        <v>4</v>
      </c>
      <c r="H54" s="2"/>
      <c r="I54" s="2"/>
      <c r="J54" s="2"/>
      <c r="K54" s="2"/>
      <c r="L54" s="2"/>
      <c r="M54" s="2"/>
      <c r="N54" s="2"/>
      <c r="O54" s="2"/>
    </row>
    <row r="55" spans="3:15" ht="29">
      <c r="C55" s="2">
        <v>2</v>
      </c>
      <c r="D55" s="10" t="s">
        <v>56</v>
      </c>
      <c r="E55" s="87" t="s">
        <v>57</v>
      </c>
      <c r="F55" s="88"/>
      <c r="G55" s="2">
        <v>2</v>
      </c>
      <c r="H55" s="2"/>
      <c r="I55" s="2"/>
      <c r="J55" s="2"/>
      <c r="K55" s="2"/>
      <c r="L55" s="2"/>
      <c r="M55" s="2"/>
      <c r="N55" s="2"/>
      <c r="O55" s="2"/>
    </row>
    <row r="56" spans="3:15" ht="29">
      <c r="C56" s="2">
        <v>3</v>
      </c>
      <c r="D56" s="10" t="s">
        <v>58</v>
      </c>
      <c r="E56" s="87" t="s">
        <v>57</v>
      </c>
      <c r="F56" s="88"/>
      <c r="G56" s="2">
        <v>2</v>
      </c>
      <c r="H56" s="2"/>
      <c r="I56" s="2"/>
      <c r="J56" s="2"/>
      <c r="K56" s="2"/>
      <c r="L56" s="2"/>
      <c r="M56" s="2"/>
      <c r="N56" s="2"/>
      <c r="O56" s="2"/>
    </row>
    <row r="57" spans="3:15" ht="29">
      <c r="C57" s="2">
        <v>4</v>
      </c>
      <c r="D57" s="10" t="s">
        <v>59</v>
      </c>
      <c r="E57" s="87" t="s">
        <v>55</v>
      </c>
      <c r="F57" s="88"/>
      <c r="G57" s="2">
        <v>4</v>
      </c>
      <c r="H57" s="2"/>
      <c r="I57" s="2"/>
      <c r="J57" s="2"/>
      <c r="K57" s="2"/>
      <c r="L57" s="2"/>
      <c r="M57" s="2"/>
      <c r="N57" s="2"/>
      <c r="O57" s="2"/>
    </row>
    <row r="58" spans="3:15" ht="29">
      <c r="C58" s="19"/>
      <c r="D58" s="20" t="s">
        <v>87</v>
      </c>
      <c r="E58" s="83"/>
      <c r="F58" s="84"/>
      <c r="G58" s="19"/>
      <c r="H58" s="19"/>
      <c r="I58" s="19"/>
      <c r="J58" s="19"/>
      <c r="K58" s="19"/>
      <c r="L58" s="19"/>
      <c r="M58" s="19"/>
      <c r="N58" s="19"/>
      <c r="O58" s="19"/>
    </row>
    <row r="59" spans="3:15">
      <c r="C59" s="14"/>
      <c r="D59" s="15" t="s">
        <v>88</v>
      </c>
      <c r="E59" s="14"/>
      <c r="F59" s="14"/>
      <c r="G59" s="14"/>
      <c r="H59" s="14"/>
      <c r="I59" s="14"/>
      <c r="J59" s="14"/>
      <c r="K59" s="14"/>
      <c r="L59" s="14"/>
      <c r="M59" s="14"/>
      <c r="N59" s="14"/>
      <c r="O59" s="14"/>
    </row>
  </sheetData>
  <mergeCells count="150">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s>
  <pageMargins left="0.7" right="0.7" top="0.75" bottom="0.75" header="0.3" footer="0.3"/>
  <pageSetup paperSize="9" scale="6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2"/>
  <sheetViews>
    <sheetView zoomScale="90" zoomScaleNormal="90" zoomScaleSheetLayoutView="91" workbookViewId="0">
      <pane ySplit="4" topLeftCell="A5" activePane="bottomLeft" state="frozen"/>
      <selection pane="bottomLeft" activeCell="C18" sqref="C18"/>
    </sheetView>
  </sheetViews>
  <sheetFormatPr defaultColWidth="9.1796875" defaultRowHeight="14.5"/>
  <cols>
    <col min="1" max="1" width="6.54296875" style="4" customWidth="1"/>
    <col min="2" max="2" width="32.6328125" style="4" customWidth="1"/>
    <col min="3" max="3" width="40.453125" style="4" customWidth="1"/>
    <col min="4" max="6" width="9.1796875" style="4"/>
    <col min="7" max="7" width="16.1796875" style="4" customWidth="1"/>
    <col min="8" max="16384" width="9.1796875" style="4"/>
  </cols>
  <sheetData>
    <row r="1" spans="1:7">
      <c r="A1" s="73"/>
      <c r="B1" s="74"/>
      <c r="C1" s="74"/>
      <c r="D1" s="74"/>
      <c r="E1" s="74"/>
      <c r="F1" s="74"/>
      <c r="G1" s="74"/>
    </row>
    <row r="2" spans="1:7">
      <c r="A2" s="30" t="s">
        <v>141</v>
      </c>
    </row>
    <row r="3" spans="1:7">
      <c r="A3" s="32"/>
      <c r="B3" s="32"/>
      <c r="C3" s="32"/>
      <c r="D3" s="97" t="s">
        <v>140</v>
      </c>
      <c r="E3" s="98"/>
      <c r="F3" s="99"/>
      <c r="G3" s="91" t="s">
        <v>103</v>
      </c>
    </row>
    <row r="4" spans="1:7" ht="29">
      <c r="A4" s="33" t="s">
        <v>106</v>
      </c>
      <c r="B4" s="33" t="s">
        <v>33</v>
      </c>
      <c r="C4" s="33" t="s">
        <v>104</v>
      </c>
      <c r="D4" s="33" t="s">
        <v>95</v>
      </c>
      <c r="E4" s="33" t="s">
        <v>96</v>
      </c>
      <c r="F4" s="33" t="s">
        <v>105</v>
      </c>
      <c r="G4" s="92"/>
    </row>
    <row r="5" spans="1:7">
      <c r="A5" s="29" t="s">
        <v>124</v>
      </c>
      <c r="B5" s="38"/>
      <c r="C5" s="38"/>
      <c r="D5" s="38"/>
      <c r="E5" s="38"/>
      <c r="F5" s="38"/>
      <c r="G5" s="38"/>
    </row>
    <row r="6" spans="1:7">
      <c r="A6" s="49">
        <v>1</v>
      </c>
      <c r="B6" s="6" t="s">
        <v>142</v>
      </c>
      <c r="C6" s="6"/>
      <c r="D6" s="56">
        <v>74</v>
      </c>
      <c r="E6" s="56"/>
      <c r="F6" s="56">
        <f>D6*E6</f>
        <v>0</v>
      </c>
      <c r="G6" s="56">
        <f>F6</f>
        <v>0</v>
      </c>
    </row>
    <row r="7" spans="1:7">
      <c r="A7" s="49">
        <v>2</v>
      </c>
      <c r="B7" s="6" t="s">
        <v>138</v>
      </c>
      <c r="C7" s="6"/>
      <c r="D7" s="56"/>
      <c r="E7" s="56"/>
      <c r="F7" s="56">
        <f>D7*E7</f>
        <v>0</v>
      </c>
      <c r="G7" s="56">
        <f>F7</f>
        <v>0</v>
      </c>
    </row>
    <row r="8" spans="1:7">
      <c r="A8" s="89" t="s">
        <v>103</v>
      </c>
      <c r="B8" s="90"/>
      <c r="C8" s="39"/>
      <c r="D8" s="57"/>
      <c r="E8" s="57"/>
      <c r="F8" s="57">
        <f>F6+F7</f>
        <v>0</v>
      </c>
      <c r="G8" s="57">
        <f>SUM(G6:G7)</f>
        <v>0</v>
      </c>
    </row>
    <row r="9" spans="1:7" ht="18.75" customHeight="1">
      <c r="A9" s="93" t="s">
        <v>108</v>
      </c>
      <c r="B9" s="94"/>
      <c r="C9" s="94"/>
      <c r="D9" s="94"/>
      <c r="E9" s="94"/>
      <c r="F9" s="94"/>
      <c r="G9" s="58">
        <f>G8</f>
        <v>0</v>
      </c>
    </row>
    <row r="11" spans="1:7">
      <c r="A11" s="96" t="s">
        <v>107</v>
      </c>
      <c r="B11" s="96"/>
      <c r="C11" s="96"/>
      <c r="D11" s="96"/>
      <c r="E11" s="96"/>
      <c r="F11" s="96"/>
    </row>
    <row r="12" spans="1:7" ht="28.5" customHeight="1">
      <c r="A12" s="95" t="s">
        <v>139</v>
      </c>
      <c r="B12" s="95"/>
      <c r="C12" s="95"/>
      <c r="D12" s="95"/>
      <c r="E12" s="95"/>
      <c r="F12" s="95"/>
    </row>
  </sheetData>
  <mergeCells count="7">
    <mergeCell ref="A1:G1"/>
    <mergeCell ref="A8:B8"/>
    <mergeCell ref="G3:G4"/>
    <mergeCell ref="A9:F9"/>
    <mergeCell ref="A12:F12"/>
    <mergeCell ref="A11:F11"/>
    <mergeCell ref="D3:F3"/>
  </mergeCell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9"/>
  <sheetViews>
    <sheetView zoomScale="80" zoomScaleNormal="80" zoomScaleSheetLayoutView="80" workbookViewId="0">
      <selection activeCell="F8" sqref="F8"/>
    </sheetView>
  </sheetViews>
  <sheetFormatPr defaultColWidth="9.1796875" defaultRowHeight="14.5"/>
  <cols>
    <col min="1" max="1" width="5" style="4" bestFit="1" customWidth="1"/>
    <col min="2" max="2" width="30" style="4" customWidth="1"/>
    <col min="3" max="3" width="12.26953125" style="9" bestFit="1" customWidth="1"/>
    <col min="4" max="4" width="13.453125" style="4" customWidth="1"/>
    <col min="5" max="5" width="12.54296875" style="4" customWidth="1"/>
    <col min="6" max="6" width="10.453125" style="4" customWidth="1"/>
    <col min="7" max="21" width="9.1796875" style="4"/>
    <col min="22" max="22" width="35.1796875" style="4" customWidth="1"/>
    <col min="23" max="16384" width="9.1796875" style="4"/>
  </cols>
  <sheetData>
    <row r="1" spans="1:22">
      <c r="A1" s="73"/>
      <c r="B1" s="73"/>
      <c r="C1" s="73"/>
      <c r="D1" s="73"/>
    </row>
    <row r="2" spans="1:22" ht="15" thickBot="1">
      <c r="A2" s="30" t="s">
        <v>70</v>
      </c>
    </row>
    <row r="3" spans="1:22" ht="42" customHeight="1">
      <c r="A3" s="103" t="s">
        <v>1</v>
      </c>
      <c r="B3" s="101" t="s">
        <v>33</v>
      </c>
      <c r="C3" s="101" t="s">
        <v>89</v>
      </c>
      <c r="D3" s="101" t="s">
        <v>34</v>
      </c>
      <c r="E3" s="101" t="s">
        <v>113</v>
      </c>
      <c r="F3" s="101" t="s">
        <v>99</v>
      </c>
      <c r="G3" s="104" t="s">
        <v>27</v>
      </c>
      <c r="H3" s="105"/>
      <c r="I3" s="105"/>
      <c r="J3" s="105" t="s">
        <v>28</v>
      </c>
      <c r="K3" s="105"/>
      <c r="L3" s="105"/>
      <c r="M3" s="104" t="s">
        <v>29</v>
      </c>
      <c r="N3" s="105"/>
      <c r="O3" s="105"/>
      <c r="P3" s="105" t="s">
        <v>30</v>
      </c>
      <c r="Q3" s="105"/>
      <c r="R3" s="105"/>
      <c r="S3" s="104" t="s">
        <v>31</v>
      </c>
      <c r="T3" s="105"/>
      <c r="U3" s="105"/>
      <c r="V3" s="101" t="s">
        <v>103</v>
      </c>
    </row>
    <row r="4" spans="1:22" ht="29.5" thickBot="1">
      <c r="A4" s="103"/>
      <c r="B4" s="102"/>
      <c r="C4" s="102"/>
      <c r="D4" s="102"/>
      <c r="E4" s="102"/>
      <c r="F4" s="102"/>
      <c r="G4" s="45" t="s">
        <v>95</v>
      </c>
      <c r="H4" s="45" t="s">
        <v>96</v>
      </c>
      <c r="I4" s="45" t="s">
        <v>97</v>
      </c>
      <c r="J4" s="45" t="s">
        <v>95</v>
      </c>
      <c r="K4" s="45" t="s">
        <v>96</v>
      </c>
      <c r="L4" s="45" t="s">
        <v>97</v>
      </c>
      <c r="M4" s="45" t="s">
        <v>95</v>
      </c>
      <c r="N4" s="45" t="s">
        <v>96</v>
      </c>
      <c r="O4" s="45" t="s">
        <v>97</v>
      </c>
      <c r="P4" s="45" t="s">
        <v>95</v>
      </c>
      <c r="Q4" s="45" t="s">
        <v>96</v>
      </c>
      <c r="R4" s="45" t="s">
        <v>97</v>
      </c>
      <c r="S4" s="45" t="s">
        <v>95</v>
      </c>
      <c r="T4" s="45" t="s">
        <v>96</v>
      </c>
      <c r="U4" s="45" t="s">
        <v>97</v>
      </c>
      <c r="V4" s="102"/>
    </row>
    <row r="5" spans="1:22" ht="37.5" customHeight="1">
      <c r="A5" s="50">
        <v>1</v>
      </c>
      <c r="B5" s="48" t="s">
        <v>115</v>
      </c>
      <c r="C5" s="50" t="s">
        <v>116</v>
      </c>
      <c r="D5" s="50" t="s">
        <v>119</v>
      </c>
      <c r="E5" s="50">
        <v>1</v>
      </c>
      <c r="F5" s="50">
        <v>1</v>
      </c>
      <c r="G5" s="59"/>
      <c r="H5" s="59"/>
      <c r="I5" s="59">
        <f t="shared" ref="I5:I10" si="0">G5*H5</f>
        <v>0</v>
      </c>
      <c r="J5" s="59"/>
      <c r="K5" s="59"/>
      <c r="L5" s="59">
        <f t="shared" ref="L5:L11" si="1">J5*K5</f>
        <v>0</v>
      </c>
      <c r="M5" s="59"/>
      <c r="N5" s="59"/>
      <c r="O5" s="59">
        <f t="shared" ref="O5:O11" si="2">M5*N5</f>
        <v>0</v>
      </c>
      <c r="P5" s="59"/>
      <c r="Q5" s="59"/>
      <c r="R5" s="59">
        <f t="shared" ref="R5:R11" si="3">P5*Q5</f>
        <v>0</v>
      </c>
      <c r="S5" s="59"/>
      <c r="T5" s="59"/>
      <c r="U5" s="59">
        <f t="shared" ref="U5:U11" si="4">S5*T5</f>
        <v>0</v>
      </c>
      <c r="V5" s="60">
        <f t="shared" ref="V5:V10" si="5">SUM(I5,L5,O5,R5,U5)</f>
        <v>0</v>
      </c>
    </row>
    <row r="6" spans="1:22">
      <c r="A6" s="50">
        <v>2</v>
      </c>
      <c r="B6" s="48" t="s">
        <v>137</v>
      </c>
      <c r="C6" s="50" t="s">
        <v>116</v>
      </c>
      <c r="D6" s="50" t="s">
        <v>35</v>
      </c>
      <c r="E6" s="50">
        <v>2</v>
      </c>
      <c r="F6" s="50">
        <v>3</v>
      </c>
      <c r="G6" s="59"/>
      <c r="H6" s="59"/>
      <c r="I6" s="59">
        <f t="shared" si="0"/>
        <v>0</v>
      </c>
      <c r="J6" s="59"/>
      <c r="K6" s="59"/>
      <c r="L6" s="59">
        <f t="shared" si="1"/>
        <v>0</v>
      </c>
      <c r="M6" s="59"/>
      <c r="N6" s="59"/>
      <c r="O6" s="59">
        <f t="shared" si="2"/>
        <v>0</v>
      </c>
      <c r="P6" s="59"/>
      <c r="Q6" s="59"/>
      <c r="R6" s="59">
        <f t="shared" si="3"/>
        <v>0</v>
      </c>
      <c r="S6" s="59"/>
      <c r="T6" s="59"/>
      <c r="U6" s="59">
        <f t="shared" si="4"/>
        <v>0</v>
      </c>
      <c r="V6" s="60">
        <f t="shared" si="5"/>
        <v>0</v>
      </c>
    </row>
    <row r="7" spans="1:22" ht="31.5" customHeight="1">
      <c r="A7" s="50">
        <v>3</v>
      </c>
      <c r="B7" s="48" t="s">
        <v>135</v>
      </c>
      <c r="C7" s="50" t="s">
        <v>116</v>
      </c>
      <c r="D7" s="50" t="s">
        <v>36</v>
      </c>
      <c r="E7" s="50">
        <v>1</v>
      </c>
      <c r="F7" s="50">
        <v>2</v>
      </c>
      <c r="G7" s="59"/>
      <c r="H7" s="59"/>
      <c r="I7" s="59">
        <f t="shared" si="0"/>
        <v>0</v>
      </c>
      <c r="J7" s="59"/>
      <c r="K7" s="59"/>
      <c r="L7" s="59">
        <f t="shared" si="1"/>
        <v>0</v>
      </c>
      <c r="M7" s="59"/>
      <c r="N7" s="59"/>
      <c r="O7" s="59">
        <f t="shared" si="2"/>
        <v>0</v>
      </c>
      <c r="P7" s="59"/>
      <c r="Q7" s="59"/>
      <c r="R7" s="59">
        <f t="shared" si="3"/>
        <v>0</v>
      </c>
      <c r="S7" s="59"/>
      <c r="T7" s="59"/>
      <c r="U7" s="59">
        <f t="shared" si="4"/>
        <v>0</v>
      </c>
      <c r="V7" s="60">
        <f t="shared" si="5"/>
        <v>0</v>
      </c>
    </row>
    <row r="8" spans="1:22" ht="29">
      <c r="A8" s="50">
        <v>4</v>
      </c>
      <c r="B8" s="48" t="s">
        <v>117</v>
      </c>
      <c r="C8" s="50" t="s">
        <v>116</v>
      </c>
      <c r="D8" s="50" t="s">
        <v>36</v>
      </c>
      <c r="E8" s="50">
        <v>1</v>
      </c>
      <c r="F8" s="50">
        <v>2</v>
      </c>
      <c r="G8" s="59"/>
      <c r="H8" s="59"/>
      <c r="I8" s="59">
        <f t="shared" si="0"/>
        <v>0</v>
      </c>
      <c r="J8" s="59"/>
      <c r="K8" s="59"/>
      <c r="L8" s="59">
        <f t="shared" si="1"/>
        <v>0</v>
      </c>
      <c r="M8" s="59"/>
      <c r="N8" s="59"/>
      <c r="O8" s="59">
        <f t="shared" si="2"/>
        <v>0</v>
      </c>
      <c r="P8" s="59"/>
      <c r="Q8" s="59"/>
      <c r="R8" s="59">
        <f t="shared" si="3"/>
        <v>0</v>
      </c>
      <c r="S8" s="59"/>
      <c r="T8" s="59"/>
      <c r="U8" s="59">
        <f t="shared" si="4"/>
        <v>0</v>
      </c>
      <c r="V8" s="60">
        <f t="shared" si="5"/>
        <v>0</v>
      </c>
    </row>
    <row r="9" spans="1:22" ht="30" customHeight="1">
      <c r="A9" s="50">
        <v>5</v>
      </c>
      <c r="B9" s="5" t="s">
        <v>136</v>
      </c>
      <c r="C9" s="50" t="s">
        <v>118</v>
      </c>
      <c r="D9" s="50" t="s">
        <v>36</v>
      </c>
      <c r="E9" s="50">
        <v>1</v>
      </c>
      <c r="F9" s="50">
        <v>2</v>
      </c>
      <c r="G9" s="59"/>
      <c r="H9" s="59"/>
      <c r="I9" s="59">
        <f t="shared" si="0"/>
        <v>0</v>
      </c>
      <c r="J9" s="59"/>
      <c r="K9" s="59"/>
      <c r="L9" s="59">
        <f t="shared" si="1"/>
        <v>0</v>
      </c>
      <c r="M9" s="59"/>
      <c r="N9" s="59"/>
      <c r="O9" s="59">
        <f t="shared" si="2"/>
        <v>0</v>
      </c>
      <c r="P9" s="59"/>
      <c r="Q9" s="59"/>
      <c r="R9" s="59">
        <f t="shared" si="3"/>
        <v>0</v>
      </c>
      <c r="S9" s="59"/>
      <c r="T9" s="59"/>
      <c r="U9" s="59">
        <f t="shared" si="4"/>
        <v>0</v>
      </c>
      <c r="V9" s="60">
        <f>SUM(I9,L9,O9,R9,U9)</f>
        <v>0</v>
      </c>
    </row>
    <row r="10" spans="1:22">
      <c r="A10" s="50">
        <v>6</v>
      </c>
      <c r="B10" s="5" t="s">
        <v>122</v>
      </c>
      <c r="C10" s="50" t="s">
        <v>123</v>
      </c>
      <c r="D10" s="50" t="s">
        <v>35</v>
      </c>
      <c r="E10" s="61">
        <v>5</v>
      </c>
      <c r="F10" s="61">
        <v>1</v>
      </c>
      <c r="G10" s="59"/>
      <c r="H10" s="59"/>
      <c r="I10" s="59">
        <f t="shared" si="0"/>
        <v>0</v>
      </c>
      <c r="J10" s="59"/>
      <c r="K10" s="59"/>
      <c r="L10" s="59">
        <f t="shared" si="1"/>
        <v>0</v>
      </c>
      <c r="M10" s="59"/>
      <c r="N10" s="59"/>
      <c r="O10" s="59">
        <f t="shared" si="2"/>
        <v>0</v>
      </c>
      <c r="P10" s="59"/>
      <c r="Q10" s="59"/>
      <c r="R10" s="59">
        <f t="shared" si="3"/>
        <v>0</v>
      </c>
      <c r="S10" s="59"/>
      <c r="T10" s="59"/>
      <c r="U10" s="59">
        <f t="shared" si="4"/>
        <v>0</v>
      </c>
      <c r="V10" s="60">
        <f t="shared" si="5"/>
        <v>0</v>
      </c>
    </row>
    <row r="11" spans="1:22">
      <c r="A11" s="50">
        <v>7</v>
      </c>
      <c r="B11" s="51" t="s">
        <v>94</v>
      </c>
      <c r="C11" s="56"/>
      <c r="D11" s="50"/>
      <c r="E11" s="50"/>
      <c r="F11" s="50"/>
      <c r="G11" s="59"/>
      <c r="H11" s="59"/>
      <c r="I11" s="59">
        <f>G11*H11</f>
        <v>0</v>
      </c>
      <c r="J11" s="59"/>
      <c r="K11" s="59"/>
      <c r="L11" s="59">
        <f t="shared" si="1"/>
        <v>0</v>
      </c>
      <c r="M11" s="59"/>
      <c r="N11" s="59"/>
      <c r="O11" s="59">
        <f t="shared" si="2"/>
        <v>0</v>
      </c>
      <c r="P11" s="59"/>
      <c r="Q11" s="59"/>
      <c r="R11" s="59">
        <f t="shared" si="3"/>
        <v>0</v>
      </c>
      <c r="S11" s="59"/>
      <c r="T11" s="59"/>
      <c r="U11" s="59">
        <f t="shared" si="4"/>
        <v>0</v>
      </c>
      <c r="V11" s="60">
        <f>SUM(I11,L11,O11,R11,U11)</f>
        <v>0</v>
      </c>
    </row>
    <row r="12" spans="1:22" ht="15" customHeight="1">
      <c r="A12" s="93" t="s">
        <v>108</v>
      </c>
      <c r="B12" s="94"/>
      <c r="C12" s="94"/>
      <c r="D12" s="94"/>
      <c r="E12" s="94"/>
      <c r="F12" s="94"/>
      <c r="G12" s="94"/>
      <c r="H12" s="94"/>
      <c r="I12" s="94"/>
      <c r="J12" s="94"/>
      <c r="K12" s="94"/>
      <c r="L12" s="94"/>
      <c r="M12" s="94"/>
      <c r="N12" s="94"/>
      <c r="O12" s="94"/>
      <c r="P12" s="94"/>
      <c r="Q12" s="94"/>
      <c r="R12" s="94"/>
      <c r="S12" s="94"/>
      <c r="T12" s="94"/>
      <c r="U12" s="100"/>
      <c r="V12" s="35">
        <f>SUM(V5:V11)</f>
        <v>0</v>
      </c>
    </row>
    <row r="13" spans="1:22">
      <c r="A13" s="7"/>
      <c r="D13" s="8"/>
    </row>
    <row r="14" spans="1:22">
      <c r="A14" s="7"/>
      <c r="D14" s="8"/>
    </row>
    <row r="15" spans="1:22">
      <c r="A15" s="7"/>
    </row>
    <row r="16" spans="1:22" ht="15" customHeight="1">
      <c r="A16" s="7"/>
      <c r="E16" s="41"/>
      <c r="F16" s="41"/>
      <c r="G16" s="41"/>
      <c r="H16" s="41"/>
      <c r="I16" s="41"/>
      <c r="J16" s="41"/>
      <c r="K16" s="41"/>
      <c r="L16" s="41"/>
      <c r="M16" s="41"/>
      <c r="N16" s="41"/>
      <c r="O16" s="41"/>
      <c r="P16" s="41"/>
      <c r="Q16" s="41"/>
      <c r="R16" s="41"/>
      <c r="S16" s="41"/>
      <c r="T16" s="41"/>
      <c r="U16" s="41"/>
    </row>
    <row r="17" spans="1:21" ht="15" customHeight="1">
      <c r="A17" s="7"/>
      <c r="E17" s="41"/>
      <c r="F17" s="41"/>
      <c r="G17" s="41"/>
      <c r="H17" s="41"/>
      <c r="I17" s="41"/>
      <c r="J17" s="41"/>
      <c r="K17" s="41"/>
      <c r="L17" s="41"/>
      <c r="M17" s="41"/>
      <c r="N17" s="41"/>
      <c r="O17" s="41"/>
      <c r="P17" s="41"/>
      <c r="Q17" s="41"/>
      <c r="R17" s="41"/>
      <c r="S17" s="41"/>
      <c r="T17" s="41"/>
      <c r="U17" s="41"/>
    </row>
    <row r="18" spans="1:21" ht="15" customHeight="1">
      <c r="A18" s="7"/>
    </row>
    <row r="19" spans="1:21">
      <c r="A19" s="7"/>
    </row>
  </sheetData>
  <mergeCells count="14">
    <mergeCell ref="A1:D1"/>
    <mergeCell ref="A12:U12"/>
    <mergeCell ref="V3:V4"/>
    <mergeCell ref="A3:A4"/>
    <mergeCell ref="B3:B4"/>
    <mergeCell ref="C3:C4"/>
    <mergeCell ref="D3:D4"/>
    <mergeCell ref="E3:E4"/>
    <mergeCell ref="F3:F4"/>
    <mergeCell ref="G3:I3"/>
    <mergeCell ref="J3:L3"/>
    <mergeCell ref="M3:O3"/>
    <mergeCell ref="P3:R3"/>
    <mergeCell ref="S3:U3"/>
  </mergeCells>
  <pageMargins left="0.7" right="0.7" top="0.75" bottom="0.75" header="0.3" footer="0.3"/>
  <pageSetup paperSize="9" scale="37" orientation="landscape" verticalDpi="1200" r:id="rId1"/>
  <headerFooter>
    <oddHeader>&amp;LOBC-IT MSP RFP&amp;C Form 13: Bill of Material&amp;R1. Application Management Cost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05917-2AB4-4CCA-AFE7-E2F213DBE965}">
  <dimension ref="A2:S23"/>
  <sheetViews>
    <sheetView tabSelected="1" topLeftCell="B1" zoomScale="90" zoomScaleNormal="90" workbookViewId="0">
      <selection activeCell="D14" sqref="D14"/>
    </sheetView>
  </sheetViews>
  <sheetFormatPr defaultRowHeight="14.5"/>
  <cols>
    <col min="2" max="2" width="25.6328125" bestFit="1" customWidth="1"/>
    <col min="3" max="3" width="16.08984375" customWidth="1"/>
  </cols>
  <sheetData>
    <row r="2" spans="1:19">
      <c r="A2" s="106" t="s">
        <v>159</v>
      </c>
      <c r="B2" s="107"/>
      <c r="C2" s="107"/>
      <c r="D2" s="107"/>
      <c r="E2" s="107"/>
      <c r="F2" s="107"/>
      <c r="G2" s="107"/>
      <c r="H2" s="107"/>
      <c r="I2" s="107"/>
      <c r="J2" s="107"/>
      <c r="K2" s="107"/>
      <c r="L2" s="107"/>
      <c r="M2" s="107"/>
      <c r="N2" s="107"/>
      <c r="O2" s="107"/>
      <c r="P2" s="107"/>
      <c r="Q2" s="107"/>
      <c r="R2" s="107"/>
      <c r="S2" s="108"/>
    </row>
    <row r="3" spans="1:19">
      <c r="A3" s="109" t="s">
        <v>106</v>
      </c>
      <c r="B3" s="109" t="s">
        <v>33</v>
      </c>
      <c r="C3" s="109" t="s">
        <v>89</v>
      </c>
      <c r="D3" s="111" t="s">
        <v>27</v>
      </c>
      <c r="E3" s="111"/>
      <c r="F3" s="111"/>
      <c r="G3" s="111" t="s">
        <v>28</v>
      </c>
      <c r="H3" s="111"/>
      <c r="I3" s="111"/>
      <c r="J3" s="111" t="s">
        <v>29</v>
      </c>
      <c r="K3" s="111"/>
      <c r="L3" s="111"/>
      <c r="M3" s="111" t="s">
        <v>30</v>
      </c>
      <c r="N3" s="111"/>
      <c r="O3" s="111"/>
      <c r="P3" s="111" t="s">
        <v>31</v>
      </c>
      <c r="Q3" s="111"/>
      <c r="R3" s="111"/>
      <c r="S3" s="91" t="s">
        <v>103</v>
      </c>
    </row>
    <row r="4" spans="1:19" ht="29">
      <c r="A4" s="110"/>
      <c r="B4" s="110"/>
      <c r="C4" s="110"/>
      <c r="D4" s="114" t="s">
        <v>95</v>
      </c>
      <c r="E4" s="114" t="s">
        <v>96</v>
      </c>
      <c r="F4" s="114" t="s">
        <v>105</v>
      </c>
      <c r="G4" s="114" t="s">
        <v>95</v>
      </c>
      <c r="H4" s="114" t="s">
        <v>96</v>
      </c>
      <c r="I4" s="114" t="s">
        <v>105</v>
      </c>
      <c r="J4" s="114" t="s">
        <v>95</v>
      </c>
      <c r="K4" s="114" t="s">
        <v>96</v>
      </c>
      <c r="L4" s="114" t="s">
        <v>105</v>
      </c>
      <c r="M4" s="114" t="s">
        <v>95</v>
      </c>
      <c r="N4" s="114" t="s">
        <v>96</v>
      </c>
      <c r="O4" s="114" t="s">
        <v>105</v>
      </c>
      <c r="P4" s="114" t="s">
        <v>95</v>
      </c>
      <c r="Q4" s="114" t="s">
        <v>96</v>
      </c>
      <c r="R4" s="114" t="s">
        <v>105</v>
      </c>
      <c r="S4" s="92"/>
    </row>
    <row r="5" spans="1:19">
      <c r="A5" s="54">
        <v>1</v>
      </c>
      <c r="B5" s="54" t="s">
        <v>161</v>
      </c>
      <c r="C5" s="64" t="s">
        <v>153</v>
      </c>
      <c r="D5" s="54">
        <v>4</v>
      </c>
      <c r="E5" s="54"/>
      <c r="F5" s="54">
        <f t="shared" ref="F5:F7" si="0">D5*E5</f>
        <v>0</v>
      </c>
      <c r="G5" s="54">
        <v>4</v>
      </c>
      <c r="H5" s="54"/>
      <c r="I5" s="54">
        <f t="shared" ref="I5" si="1">G5*H5</f>
        <v>0</v>
      </c>
      <c r="J5" s="54">
        <v>4</v>
      </c>
      <c r="K5" s="54"/>
      <c r="L5" s="54">
        <f t="shared" ref="L5" si="2">J5*K5</f>
        <v>0</v>
      </c>
      <c r="M5" s="54">
        <v>4</v>
      </c>
      <c r="N5" s="54"/>
      <c r="O5" s="54">
        <f t="shared" ref="O5:O7" si="3">M5*N5</f>
        <v>0</v>
      </c>
      <c r="P5" s="54">
        <v>4</v>
      </c>
      <c r="Q5" s="54"/>
      <c r="R5" s="54">
        <f t="shared" ref="R5:R7" si="4">P5*Q5</f>
        <v>0</v>
      </c>
      <c r="S5" s="54">
        <f>F5+I5+L5+O5+R5</f>
        <v>0</v>
      </c>
    </row>
    <row r="6" spans="1:19" ht="58">
      <c r="A6" s="54">
        <v>2</v>
      </c>
      <c r="B6" s="54" t="s">
        <v>148</v>
      </c>
      <c r="C6" s="42" t="s">
        <v>151</v>
      </c>
      <c r="D6" s="54">
        <v>1</v>
      </c>
      <c r="E6" s="54"/>
      <c r="F6" s="54">
        <f t="shared" si="0"/>
        <v>0</v>
      </c>
      <c r="G6" s="54">
        <v>1</v>
      </c>
      <c r="H6" s="54"/>
      <c r="I6" s="54">
        <f t="shared" ref="I6:I7" si="5">G6*H6</f>
        <v>0</v>
      </c>
      <c r="J6" s="54">
        <v>1</v>
      </c>
      <c r="K6" s="54"/>
      <c r="L6" s="54">
        <f t="shared" ref="L6:L7" si="6">J6*K6</f>
        <v>0</v>
      </c>
      <c r="M6" s="54">
        <v>1</v>
      </c>
      <c r="N6" s="54"/>
      <c r="O6" s="54">
        <f t="shared" si="3"/>
        <v>0</v>
      </c>
      <c r="P6" s="54">
        <v>1</v>
      </c>
      <c r="Q6" s="54"/>
      <c r="R6" s="54">
        <f t="shared" si="4"/>
        <v>0</v>
      </c>
      <c r="S6" s="54">
        <f>F6+I6+L6+O6+R6</f>
        <v>0</v>
      </c>
    </row>
    <row r="7" spans="1:19">
      <c r="A7" s="54">
        <v>3</v>
      </c>
      <c r="B7" s="70" t="s">
        <v>162</v>
      </c>
      <c r="C7" s="63" t="s">
        <v>152</v>
      </c>
      <c r="D7" s="54">
        <v>1</v>
      </c>
      <c r="E7" s="54"/>
      <c r="F7" s="54">
        <f t="shared" si="0"/>
        <v>0</v>
      </c>
      <c r="G7" s="54">
        <v>1</v>
      </c>
      <c r="H7" s="54"/>
      <c r="I7" s="54">
        <f t="shared" si="5"/>
        <v>0</v>
      </c>
      <c r="J7" s="54">
        <v>1</v>
      </c>
      <c r="K7" s="54"/>
      <c r="L7" s="54">
        <f t="shared" si="6"/>
        <v>0</v>
      </c>
      <c r="M7" s="54">
        <v>1</v>
      </c>
      <c r="N7" s="54"/>
      <c r="O7" s="54">
        <f t="shared" si="3"/>
        <v>0</v>
      </c>
      <c r="P7" s="54">
        <v>1</v>
      </c>
      <c r="Q7" s="54"/>
      <c r="R7" s="54">
        <f t="shared" si="4"/>
        <v>0</v>
      </c>
      <c r="S7" s="54">
        <f>F7+I7+L7+O7+R7</f>
        <v>0</v>
      </c>
    </row>
    <row r="8" spans="1:19">
      <c r="A8" s="54">
        <v>4</v>
      </c>
      <c r="B8" s="70" t="s">
        <v>154</v>
      </c>
      <c r="C8" s="63"/>
      <c r="D8" s="54"/>
      <c r="E8" s="54"/>
      <c r="F8" s="54"/>
      <c r="G8" s="54"/>
      <c r="H8" s="54"/>
      <c r="I8" s="54"/>
      <c r="J8" s="54"/>
      <c r="K8" s="54"/>
      <c r="L8" s="54"/>
      <c r="M8" s="54"/>
      <c r="N8" s="54"/>
      <c r="O8" s="54"/>
      <c r="P8" s="54"/>
      <c r="Q8" s="54"/>
      <c r="R8" s="54"/>
      <c r="S8" s="54">
        <f>F8+I8+L8+O8+R8</f>
        <v>0</v>
      </c>
    </row>
    <row r="9" spans="1:19">
      <c r="A9" s="112" t="s">
        <v>103</v>
      </c>
      <c r="B9" s="112"/>
      <c r="C9" s="112"/>
      <c r="D9" s="112"/>
      <c r="E9" s="112"/>
      <c r="F9" s="112"/>
      <c r="G9" s="112"/>
      <c r="H9" s="112"/>
      <c r="I9" s="112"/>
      <c r="J9" s="112"/>
      <c r="K9" s="112"/>
      <c r="L9" s="112"/>
      <c r="M9" s="112"/>
      <c r="N9" s="112"/>
      <c r="O9" s="112"/>
      <c r="P9" s="112"/>
      <c r="Q9" s="112"/>
      <c r="R9" s="112"/>
      <c r="S9" s="67">
        <f>SUM(S5:S8)</f>
        <v>0</v>
      </c>
    </row>
    <row r="10" spans="1:19">
      <c r="A10" s="106" t="s">
        <v>160</v>
      </c>
      <c r="B10" s="107"/>
      <c r="C10" s="107"/>
      <c r="D10" s="107"/>
      <c r="E10" s="107"/>
      <c r="F10" s="107"/>
      <c r="G10" s="107"/>
      <c r="H10" s="107"/>
      <c r="I10" s="107"/>
      <c r="J10" s="107"/>
      <c r="K10" s="107"/>
      <c r="L10" s="107"/>
      <c r="M10" s="107"/>
      <c r="N10" s="107"/>
      <c r="O10" s="107"/>
      <c r="P10" s="107"/>
      <c r="Q10" s="107"/>
      <c r="R10" s="107"/>
      <c r="S10" s="108"/>
    </row>
    <row r="11" spans="1:19">
      <c r="A11" s="109" t="s">
        <v>106</v>
      </c>
      <c r="B11" s="109" t="s">
        <v>33</v>
      </c>
      <c r="C11" s="109" t="s">
        <v>89</v>
      </c>
      <c r="D11" s="111" t="s">
        <v>27</v>
      </c>
      <c r="E11" s="111"/>
      <c r="F11" s="111"/>
      <c r="G11" s="111" t="s">
        <v>28</v>
      </c>
      <c r="H11" s="111"/>
      <c r="I11" s="111"/>
      <c r="J11" s="111" t="s">
        <v>29</v>
      </c>
      <c r="K11" s="111"/>
      <c r="L11" s="111"/>
      <c r="M11" s="111" t="s">
        <v>30</v>
      </c>
      <c r="N11" s="111"/>
      <c r="O11" s="111"/>
      <c r="P11" s="111" t="s">
        <v>31</v>
      </c>
      <c r="Q11" s="111"/>
      <c r="R11" s="111"/>
      <c r="S11" s="91" t="s">
        <v>103</v>
      </c>
    </row>
    <row r="12" spans="1:19" ht="29">
      <c r="A12" s="110"/>
      <c r="B12" s="110"/>
      <c r="C12" s="110"/>
      <c r="D12" s="114" t="s">
        <v>95</v>
      </c>
      <c r="E12" s="114" t="s">
        <v>96</v>
      </c>
      <c r="F12" s="114" t="s">
        <v>105</v>
      </c>
      <c r="G12" s="114" t="s">
        <v>95</v>
      </c>
      <c r="H12" s="114" t="s">
        <v>96</v>
      </c>
      <c r="I12" s="114" t="s">
        <v>105</v>
      </c>
      <c r="J12" s="114" t="s">
        <v>95</v>
      </c>
      <c r="K12" s="114" t="s">
        <v>96</v>
      </c>
      <c r="L12" s="114" t="s">
        <v>105</v>
      </c>
      <c r="M12" s="114" t="s">
        <v>95</v>
      </c>
      <c r="N12" s="114" t="s">
        <v>96</v>
      </c>
      <c r="O12" s="114" t="s">
        <v>105</v>
      </c>
      <c r="P12" s="114" t="s">
        <v>95</v>
      </c>
      <c r="Q12" s="114" t="s">
        <v>96</v>
      </c>
      <c r="R12" s="114" t="s">
        <v>105</v>
      </c>
      <c r="S12" s="92"/>
    </row>
    <row r="13" spans="1:19">
      <c r="A13" s="54">
        <v>1</v>
      </c>
      <c r="B13" s="54" t="s">
        <v>143</v>
      </c>
      <c r="C13" s="42"/>
      <c r="D13" s="54">
        <v>1</v>
      </c>
      <c r="E13" s="54"/>
      <c r="F13" s="54">
        <f t="shared" ref="F13:F20" si="7">D13*E13</f>
        <v>0</v>
      </c>
      <c r="G13" s="62"/>
      <c r="H13" s="62"/>
      <c r="I13" s="62"/>
      <c r="J13" s="62"/>
      <c r="K13" s="62"/>
      <c r="L13" s="62"/>
      <c r="M13" s="50">
        <v>1</v>
      </c>
      <c r="N13" s="50"/>
      <c r="O13" s="50">
        <f t="shared" ref="O13:O19" si="8">M13*N13</f>
        <v>0</v>
      </c>
      <c r="P13" s="54">
        <v>1</v>
      </c>
      <c r="Q13" s="50"/>
      <c r="R13" s="50">
        <f t="shared" ref="R13:R19" si="9">P13*Q13</f>
        <v>0</v>
      </c>
      <c r="S13" s="54">
        <f t="shared" ref="S13:S21" si="10">F13+O13+R13</f>
        <v>0</v>
      </c>
    </row>
    <row r="14" spans="1:19">
      <c r="A14" s="54">
        <v>2</v>
      </c>
      <c r="B14" s="54" t="s">
        <v>144</v>
      </c>
      <c r="C14" s="42"/>
      <c r="D14" s="54">
        <v>1</v>
      </c>
      <c r="E14" s="54"/>
      <c r="F14" s="54">
        <f t="shared" si="7"/>
        <v>0</v>
      </c>
      <c r="G14" s="62"/>
      <c r="H14" s="62"/>
      <c r="I14" s="62"/>
      <c r="J14" s="62"/>
      <c r="K14" s="62"/>
      <c r="L14" s="62"/>
      <c r="M14" s="54">
        <v>1</v>
      </c>
      <c r="N14" s="54"/>
      <c r="O14" s="54">
        <f t="shared" si="8"/>
        <v>0</v>
      </c>
      <c r="P14" s="54">
        <v>1</v>
      </c>
      <c r="Q14" s="54"/>
      <c r="R14" s="54">
        <f t="shared" si="9"/>
        <v>0</v>
      </c>
      <c r="S14" s="54">
        <f t="shared" si="10"/>
        <v>0</v>
      </c>
    </row>
    <row r="15" spans="1:19">
      <c r="A15" s="54">
        <v>3</v>
      </c>
      <c r="B15" s="54" t="s">
        <v>145</v>
      </c>
      <c r="C15" s="42"/>
      <c r="D15" s="54">
        <v>4</v>
      </c>
      <c r="E15" s="54"/>
      <c r="F15" s="54">
        <f t="shared" si="7"/>
        <v>0</v>
      </c>
      <c r="G15" s="62"/>
      <c r="H15" s="62"/>
      <c r="I15" s="62"/>
      <c r="J15" s="62"/>
      <c r="K15" s="62"/>
      <c r="L15" s="62"/>
      <c r="M15" s="54">
        <v>3</v>
      </c>
      <c r="N15" s="54"/>
      <c r="O15" s="54">
        <f t="shared" si="8"/>
        <v>0</v>
      </c>
      <c r="P15" s="54">
        <v>3</v>
      </c>
      <c r="Q15" s="54"/>
      <c r="R15" s="54">
        <f t="shared" si="9"/>
        <v>0</v>
      </c>
      <c r="S15" s="54">
        <f t="shared" si="10"/>
        <v>0</v>
      </c>
    </row>
    <row r="16" spans="1:19">
      <c r="A16" s="54">
        <v>4</v>
      </c>
      <c r="B16" s="54" t="s">
        <v>146</v>
      </c>
      <c r="C16" s="42"/>
      <c r="D16" s="54">
        <v>2</v>
      </c>
      <c r="E16" s="54"/>
      <c r="F16" s="54">
        <f t="shared" si="7"/>
        <v>0</v>
      </c>
      <c r="G16" s="62"/>
      <c r="H16" s="62"/>
      <c r="I16" s="62"/>
      <c r="J16" s="62"/>
      <c r="K16" s="62"/>
      <c r="L16" s="62"/>
      <c r="M16" s="54">
        <v>2</v>
      </c>
      <c r="N16" s="54"/>
      <c r="O16" s="54">
        <f t="shared" si="8"/>
        <v>0</v>
      </c>
      <c r="P16" s="54">
        <v>2</v>
      </c>
      <c r="Q16" s="54"/>
      <c r="R16" s="54">
        <f t="shared" si="9"/>
        <v>0</v>
      </c>
      <c r="S16" s="54">
        <f t="shared" si="10"/>
        <v>0</v>
      </c>
    </row>
    <row r="17" spans="1:19">
      <c r="A17" s="54">
        <v>5</v>
      </c>
      <c r="B17" s="54" t="s">
        <v>147</v>
      </c>
      <c r="C17" s="42"/>
      <c r="D17" s="54">
        <v>2</v>
      </c>
      <c r="E17" s="54"/>
      <c r="F17" s="54">
        <f t="shared" si="7"/>
        <v>0</v>
      </c>
      <c r="G17" s="62"/>
      <c r="H17" s="62"/>
      <c r="I17" s="62"/>
      <c r="J17" s="62"/>
      <c r="K17" s="62"/>
      <c r="L17" s="62"/>
      <c r="M17" s="54">
        <v>2</v>
      </c>
      <c r="N17" s="54"/>
      <c r="O17" s="54">
        <f t="shared" si="8"/>
        <v>0</v>
      </c>
      <c r="P17" s="54">
        <v>2</v>
      </c>
      <c r="Q17" s="54"/>
      <c r="R17" s="54">
        <f t="shared" si="9"/>
        <v>0</v>
      </c>
      <c r="S17" s="54">
        <f t="shared" si="10"/>
        <v>0</v>
      </c>
    </row>
    <row r="18" spans="1:19">
      <c r="A18" s="54">
        <v>6</v>
      </c>
      <c r="B18" s="61" t="s">
        <v>149</v>
      </c>
      <c r="C18" s="42"/>
      <c r="D18" s="54">
        <v>2</v>
      </c>
      <c r="E18" s="54"/>
      <c r="F18" s="54">
        <f t="shared" si="7"/>
        <v>0</v>
      </c>
      <c r="G18" s="62"/>
      <c r="H18" s="62"/>
      <c r="I18" s="62"/>
      <c r="J18" s="62"/>
      <c r="K18" s="62"/>
      <c r="L18" s="62"/>
      <c r="M18" s="54">
        <v>2</v>
      </c>
      <c r="N18" s="54"/>
      <c r="O18" s="54">
        <f t="shared" si="8"/>
        <v>0</v>
      </c>
      <c r="P18" s="54">
        <v>2</v>
      </c>
      <c r="Q18" s="54"/>
      <c r="R18" s="54">
        <f t="shared" si="9"/>
        <v>0</v>
      </c>
      <c r="S18" s="54">
        <f t="shared" si="10"/>
        <v>0</v>
      </c>
    </row>
    <row r="19" spans="1:19" ht="29">
      <c r="A19" s="54">
        <v>7</v>
      </c>
      <c r="B19" s="54" t="s">
        <v>150</v>
      </c>
      <c r="C19" s="42"/>
      <c r="D19" s="54">
        <v>6</v>
      </c>
      <c r="E19" s="54"/>
      <c r="F19" s="54">
        <f t="shared" si="7"/>
        <v>0</v>
      </c>
      <c r="G19" s="62"/>
      <c r="H19" s="62"/>
      <c r="I19" s="62"/>
      <c r="J19" s="62"/>
      <c r="K19" s="62"/>
      <c r="L19" s="62"/>
      <c r="M19" s="54">
        <v>6</v>
      </c>
      <c r="N19" s="54"/>
      <c r="O19" s="54">
        <f t="shared" si="8"/>
        <v>0</v>
      </c>
      <c r="P19" s="54">
        <v>6</v>
      </c>
      <c r="Q19" s="54"/>
      <c r="R19" s="54">
        <f t="shared" si="9"/>
        <v>0</v>
      </c>
      <c r="S19" s="54">
        <f t="shared" si="10"/>
        <v>0</v>
      </c>
    </row>
    <row r="20" spans="1:19">
      <c r="A20" s="54">
        <v>8</v>
      </c>
      <c r="B20" s="54" t="s">
        <v>169</v>
      </c>
      <c r="C20" s="42" t="s">
        <v>170</v>
      </c>
      <c r="D20" s="54">
        <v>1</v>
      </c>
      <c r="E20" s="54"/>
      <c r="F20" s="54">
        <f t="shared" si="7"/>
        <v>0</v>
      </c>
      <c r="G20" s="62"/>
      <c r="H20" s="62"/>
      <c r="I20" s="62"/>
      <c r="J20" s="62"/>
      <c r="K20" s="62"/>
      <c r="L20" s="62"/>
      <c r="M20" s="62"/>
      <c r="N20" s="62"/>
      <c r="O20" s="62"/>
      <c r="P20" s="62"/>
      <c r="Q20" s="62"/>
      <c r="R20" s="62"/>
      <c r="S20" s="54">
        <f>F20</f>
        <v>0</v>
      </c>
    </row>
    <row r="21" spans="1:19">
      <c r="A21" s="54">
        <v>9</v>
      </c>
      <c r="B21" s="70" t="s">
        <v>154</v>
      </c>
      <c r="C21" s="63"/>
      <c r="D21" s="54"/>
      <c r="E21" s="54"/>
      <c r="F21" s="54"/>
      <c r="G21" s="62"/>
      <c r="H21" s="62"/>
      <c r="I21" s="62"/>
      <c r="J21" s="62"/>
      <c r="K21" s="62"/>
      <c r="L21" s="62"/>
      <c r="M21" s="54"/>
      <c r="N21" s="54"/>
      <c r="O21" s="54"/>
      <c r="P21" s="54"/>
      <c r="Q21" s="54"/>
      <c r="R21" s="54"/>
      <c r="S21" s="54">
        <f t="shared" si="10"/>
        <v>0</v>
      </c>
    </row>
    <row r="22" spans="1:19">
      <c r="A22" s="112" t="s">
        <v>103</v>
      </c>
      <c r="B22" s="112"/>
      <c r="C22" s="112"/>
      <c r="D22" s="112"/>
      <c r="E22" s="112"/>
      <c r="F22" s="112"/>
      <c r="G22" s="112"/>
      <c r="H22" s="112"/>
      <c r="I22" s="112"/>
      <c r="J22" s="112"/>
      <c r="K22" s="112"/>
      <c r="L22" s="112"/>
      <c r="M22" s="112"/>
      <c r="N22" s="112"/>
      <c r="O22" s="112"/>
      <c r="P22" s="112"/>
      <c r="Q22" s="112"/>
      <c r="R22" s="112"/>
      <c r="S22" s="67">
        <f>SUM(S13:S21)</f>
        <v>0</v>
      </c>
    </row>
    <row r="23" spans="1:19">
      <c r="A23" s="113" t="s">
        <v>108</v>
      </c>
      <c r="B23" s="113"/>
      <c r="C23" s="113"/>
      <c r="D23" s="113"/>
      <c r="E23" s="113"/>
      <c r="F23" s="113"/>
      <c r="G23" s="113"/>
      <c r="H23" s="113"/>
      <c r="I23" s="113"/>
      <c r="J23" s="113"/>
      <c r="K23" s="113"/>
      <c r="L23" s="113"/>
      <c r="M23" s="113"/>
      <c r="N23" s="113"/>
      <c r="O23" s="113"/>
      <c r="P23" s="113"/>
      <c r="Q23" s="113"/>
      <c r="R23" s="113"/>
      <c r="S23" s="68">
        <f>S9+S22</f>
        <v>0</v>
      </c>
    </row>
  </sheetData>
  <mergeCells count="23">
    <mergeCell ref="A22:R22"/>
    <mergeCell ref="A23:R23"/>
    <mergeCell ref="A9:R9"/>
    <mergeCell ref="A10:S10"/>
    <mergeCell ref="A11:A12"/>
    <mergeCell ref="B11:B12"/>
    <mergeCell ref="C11:C12"/>
    <mergeCell ref="D11:F11"/>
    <mergeCell ref="G11:I11"/>
    <mergeCell ref="J11:L11"/>
    <mergeCell ref="M11:O11"/>
    <mergeCell ref="P11:R11"/>
    <mergeCell ref="S11:S12"/>
    <mergeCell ref="A2:S2"/>
    <mergeCell ref="A3:A4"/>
    <mergeCell ref="B3:B4"/>
    <mergeCell ref="C3:C4"/>
    <mergeCell ref="D3:F3"/>
    <mergeCell ref="G3:I3"/>
    <mergeCell ref="J3:L3"/>
    <mergeCell ref="M3:O3"/>
    <mergeCell ref="P3:R3"/>
    <mergeCell ref="S3:S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64193-D247-4FB7-A38F-FE3B72957CB0}">
  <dimension ref="A2:F12"/>
  <sheetViews>
    <sheetView workbookViewId="0">
      <selection activeCell="H11" sqref="H11"/>
    </sheetView>
  </sheetViews>
  <sheetFormatPr defaultRowHeight="14.5"/>
  <cols>
    <col min="2" max="2" width="19.90625" bestFit="1" customWidth="1"/>
    <col min="3" max="3" width="24.7265625" customWidth="1"/>
  </cols>
  <sheetData>
    <row r="2" spans="1:6">
      <c r="A2" s="106" t="s">
        <v>156</v>
      </c>
      <c r="B2" s="107"/>
      <c r="C2" s="107"/>
      <c r="D2" s="107"/>
      <c r="E2" s="107"/>
      <c r="F2" s="108"/>
    </row>
    <row r="3" spans="1:6">
      <c r="A3" s="109" t="s">
        <v>106</v>
      </c>
      <c r="B3" s="109" t="s">
        <v>33</v>
      </c>
      <c r="C3" s="109" t="s">
        <v>89</v>
      </c>
      <c r="D3" s="109" t="s">
        <v>95</v>
      </c>
      <c r="E3" s="109" t="s">
        <v>96</v>
      </c>
      <c r="F3" s="91" t="s">
        <v>103</v>
      </c>
    </row>
    <row r="4" spans="1:6" ht="29" customHeight="1">
      <c r="A4" s="110"/>
      <c r="B4" s="110"/>
      <c r="C4" s="110"/>
      <c r="D4" s="110"/>
      <c r="E4" s="110"/>
      <c r="F4" s="92"/>
    </row>
    <row r="5" spans="1:6" ht="72.5">
      <c r="A5" s="54">
        <v>1</v>
      </c>
      <c r="B5" s="54" t="s">
        <v>143</v>
      </c>
      <c r="C5" s="42" t="s">
        <v>163</v>
      </c>
      <c r="D5" s="54">
        <v>1</v>
      </c>
      <c r="E5" s="54"/>
      <c r="F5" s="54">
        <f>D5*E5</f>
        <v>0</v>
      </c>
    </row>
    <row r="6" spans="1:6">
      <c r="A6" s="54">
        <v>2</v>
      </c>
      <c r="B6" s="54" t="s">
        <v>144</v>
      </c>
      <c r="C6" s="42" t="s">
        <v>164</v>
      </c>
      <c r="D6" s="54">
        <v>1</v>
      </c>
      <c r="E6" s="54"/>
      <c r="F6" s="54">
        <f t="shared" ref="F6:F11" si="0">D6*E6</f>
        <v>0</v>
      </c>
    </row>
    <row r="7" spans="1:6">
      <c r="A7" s="54">
        <v>3</v>
      </c>
      <c r="B7" s="54" t="s">
        <v>145</v>
      </c>
      <c r="C7" s="63" t="s">
        <v>164</v>
      </c>
      <c r="D7" s="54">
        <v>3</v>
      </c>
      <c r="E7" s="54"/>
      <c r="F7" s="54">
        <f t="shared" si="0"/>
        <v>0</v>
      </c>
    </row>
    <row r="8" spans="1:6">
      <c r="A8" s="54">
        <v>4</v>
      </c>
      <c r="B8" s="54" t="s">
        <v>146</v>
      </c>
      <c r="C8" s="63" t="s">
        <v>165</v>
      </c>
      <c r="D8" s="54">
        <v>2</v>
      </c>
      <c r="E8" s="54"/>
      <c r="F8" s="54">
        <f t="shared" si="0"/>
        <v>0</v>
      </c>
    </row>
    <row r="9" spans="1:6">
      <c r="A9" s="54">
        <v>5</v>
      </c>
      <c r="B9" s="54" t="s">
        <v>147</v>
      </c>
      <c r="C9" s="63" t="s">
        <v>166</v>
      </c>
      <c r="D9" s="54">
        <v>2</v>
      </c>
      <c r="E9" s="54"/>
      <c r="F9" s="54">
        <f t="shared" si="0"/>
        <v>0</v>
      </c>
    </row>
    <row r="10" spans="1:6">
      <c r="A10" s="54">
        <v>6</v>
      </c>
      <c r="B10" s="61" t="s">
        <v>149</v>
      </c>
      <c r="C10" s="63" t="s">
        <v>167</v>
      </c>
      <c r="D10" s="54">
        <v>2</v>
      </c>
      <c r="E10" s="54"/>
      <c r="F10" s="54">
        <f t="shared" si="0"/>
        <v>0</v>
      </c>
    </row>
    <row r="11" spans="1:6" ht="116">
      <c r="A11" s="54">
        <v>7</v>
      </c>
      <c r="B11" s="54" t="s">
        <v>150</v>
      </c>
      <c r="C11" s="42" t="s">
        <v>168</v>
      </c>
      <c r="D11" s="54">
        <v>6</v>
      </c>
      <c r="E11" s="54"/>
      <c r="F11" s="54">
        <f t="shared" si="0"/>
        <v>0</v>
      </c>
    </row>
    <row r="12" spans="1:6" ht="14.5" customHeight="1">
      <c r="A12" s="93" t="s">
        <v>108</v>
      </c>
      <c r="B12" s="94"/>
      <c r="C12" s="94"/>
      <c r="D12" s="94"/>
      <c r="E12" s="100"/>
      <c r="F12" s="55">
        <f>SUM(F5:F11)</f>
        <v>0</v>
      </c>
    </row>
  </sheetData>
  <mergeCells count="8">
    <mergeCell ref="D3:D4"/>
    <mergeCell ref="E3:E4"/>
    <mergeCell ref="A12:E12"/>
    <mergeCell ref="A2:F2"/>
    <mergeCell ref="A3:A4"/>
    <mergeCell ref="B3:B4"/>
    <mergeCell ref="C3:C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Summary</vt:lpstr>
      <vt:lpstr>Detailed Summary </vt:lpstr>
      <vt:lpstr>Hw-Sol</vt:lpstr>
      <vt:lpstr>FM Cost</vt:lpstr>
      <vt:lpstr>DC Cost</vt:lpstr>
      <vt:lpstr>Buyback</vt:lpstr>
      <vt:lpstr>'Detailed Summary '!Print_Area</vt:lpstr>
      <vt:lpstr>'FM Cost'!Print_Area</vt:lpstr>
      <vt:lpstr>Instructions!Print_Area</vt:lpstr>
      <vt:lpstr>Summary!Print_Area</vt:lpstr>
    </vt:vector>
  </TitlesOfParts>
  <Company>ACAB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ACAB</dc:creator>
  <cp:lastModifiedBy>Deka, Tapan</cp:lastModifiedBy>
  <cp:lastPrinted>2016-11-30T13:42:32Z</cp:lastPrinted>
  <dcterms:created xsi:type="dcterms:W3CDTF">2014-12-14T19:07:17Z</dcterms:created>
  <dcterms:modified xsi:type="dcterms:W3CDTF">2024-09-19T07:03:05Z</dcterms:modified>
</cp:coreProperties>
</file>